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20" yWindow="-120" windowWidth="19440" windowHeight="14640" tabRatio="814"/>
  </bookViews>
  <sheets>
    <sheet name="Начална" sheetId="1" r:id="rId1"/>
    <sheet name="Лист1" sheetId="15" r:id="rId2"/>
    <sheet name="1-Баланс" sheetId="4" r:id="rId3"/>
    <sheet name="2-Отчет за доходите" sheetId="5" r:id="rId4"/>
    <sheet name="3-Отчет за паричния поток" sheetId="6" r:id="rId5"/>
    <sheet name="4-Отчет за собствения капитал" sheetId="7" r:id="rId6"/>
    <sheet name="Справка 5" sheetId="11" r:id="rId7"/>
    <sheet name="Справка 6" sheetId="16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2" hidden="1">'1-Баланс'!#REF!</definedName>
    <definedName name="_xlnm._FilterDatabase" localSheetId="4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2">'1-Баланс'!$A$1:$H$109</definedName>
    <definedName name="_xlnm.Print_Area" localSheetId="3">'2-Отчет за доходите'!$A$1:$H$61</definedName>
    <definedName name="_xlnm.Print_Area" localSheetId="5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6">'Справка 5'!$A$1:$F$162</definedName>
    <definedName name="_xlnm.Print_Titles" localSheetId="2">'1-Баланс'!$9:$9</definedName>
    <definedName name="_xlnm.Print_Titles" localSheetId="6">'Справка 5'!$8:$9</definedName>
    <definedName name="reportConsolidation">Начална!$A$3</definedName>
    <definedName name="startDate">Начална!$B$9</definedName>
    <definedName name="ДМА">[1]Начална!$B$14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8" i="16"/>
  <c r="C46"/>
  <c r="N42"/>
  <c r="Q42" s="1"/>
  <c r="G42"/>
  <c r="J42" s="1"/>
  <c r="R42" s="1"/>
  <c r="N40"/>
  <c r="Q40" s="1"/>
  <c r="G40"/>
  <c r="J40" s="1"/>
  <c r="R40" s="1"/>
  <c r="Q39"/>
  <c r="N39"/>
  <c r="J39"/>
  <c r="R39" s="1"/>
  <c r="G39"/>
  <c r="N38"/>
  <c r="Q38" s="1"/>
  <c r="G38"/>
  <c r="J38" s="1"/>
  <c r="R38" s="1"/>
  <c r="Q37"/>
  <c r="N37"/>
  <c r="J37"/>
  <c r="R37" s="1"/>
  <c r="G37"/>
  <c r="N36"/>
  <c r="Q36" s="1"/>
  <c r="G36"/>
  <c r="J36" s="1"/>
  <c r="R36" s="1"/>
  <c r="P35"/>
  <c r="O35"/>
  <c r="O41" s="1"/>
  <c r="M35"/>
  <c r="M41" s="1"/>
  <c r="L35"/>
  <c r="K35"/>
  <c r="K41" s="1"/>
  <c r="I35"/>
  <c r="I41" s="1"/>
  <c r="I43" s="1"/>
  <c r="H35"/>
  <c r="F35"/>
  <c r="E35"/>
  <c r="G35" s="1"/>
  <c r="J35" s="1"/>
  <c r="D35"/>
  <c r="N34"/>
  <c r="Q34" s="1"/>
  <c r="G34"/>
  <c r="J34" s="1"/>
  <c r="Q33"/>
  <c r="N33"/>
  <c r="J33"/>
  <c r="R33" s="1"/>
  <c r="G33"/>
  <c r="N32"/>
  <c r="Q32" s="1"/>
  <c r="G32"/>
  <c r="J32" s="1"/>
  <c r="R32" s="1"/>
  <c r="Q31"/>
  <c r="N31"/>
  <c r="J31"/>
  <c r="R31" s="1"/>
  <c r="G31"/>
  <c r="P30"/>
  <c r="P41" s="1"/>
  <c r="O30"/>
  <c r="M30"/>
  <c r="L30"/>
  <c r="L41" s="1"/>
  <c r="K30"/>
  <c r="I30"/>
  <c r="H30"/>
  <c r="H41" s="1"/>
  <c r="F30"/>
  <c r="F41" s="1"/>
  <c r="E30"/>
  <c r="D30"/>
  <c r="D41" s="1"/>
  <c r="P28"/>
  <c r="O28"/>
  <c r="M28"/>
  <c r="L28"/>
  <c r="K28"/>
  <c r="N28" s="1"/>
  <c r="Q28" s="1"/>
  <c r="I28"/>
  <c r="H28"/>
  <c r="G28"/>
  <c r="J28" s="1"/>
  <c r="F28"/>
  <c r="E28"/>
  <c r="D28"/>
  <c r="N27"/>
  <c r="Q27" s="1"/>
  <c r="G27"/>
  <c r="J27" s="1"/>
  <c r="R27" s="1"/>
  <c r="Q26"/>
  <c r="N26"/>
  <c r="J26"/>
  <c r="R26" s="1"/>
  <c r="G26"/>
  <c r="N25"/>
  <c r="Q25" s="1"/>
  <c r="G25"/>
  <c r="J25" s="1"/>
  <c r="Q24"/>
  <c r="N24"/>
  <c r="J24"/>
  <c r="R24" s="1"/>
  <c r="G24"/>
  <c r="N23"/>
  <c r="Q23" s="1"/>
  <c r="G23"/>
  <c r="J23" s="1"/>
  <c r="Q22"/>
  <c r="N22"/>
  <c r="J22"/>
  <c r="R22" s="1"/>
  <c r="G22"/>
  <c r="N20"/>
  <c r="Q20" s="1"/>
  <c r="G20"/>
  <c r="J20" s="1"/>
  <c r="P19"/>
  <c r="P43" s="1"/>
  <c r="O19"/>
  <c r="M19"/>
  <c r="M43" s="1"/>
  <c r="L19"/>
  <c r="K19"/>
  <c r="K43" s="1"/>
  <c r="I19"/>
  <c r="H19"/>
  <c r="H43" s="1"/>
  <c r="F19"/>
  <c r="E19"/>
  <c r="D19"/>
  <c r="D43" s="1"/>
  <c r="N18"/>
  <c r="Q18" s="1"/>
  <c r="G18"/>
  <c r="J18" s="1"/>
  <c r="Q17"/>
  <c r="N17"/>
  <c r="J17"/>
  <c r="R17" s="1"/>
  <c r="G17"/>
  <c r="N16"/>
  <c r="Q16" s="1"/>
  <c r="G16"/>
  <c r="J16" s="1"/>
  <c r="Q15"/>
  <c r="N15"/>
  <c r="G15"/>
  <c r="J15" s="1"/>
  <c r="R15" s="1"/>
  <c r="N14"/>
  <c r="Q14" s="1"/>
  <c r="G14"/>
  <c r="J14" s="1"/>
  <c r="N13"/>
  <c r="Q13" s="1"/>
  <c r="G13"/>
  <c r="J13" s="1"/>
  <c r="N12"/>
  <c r="Q12" s="1"/>
  <c r="G12"/>
  <c r="J12" s="1"/>
  <c r="Q11"/>
  <c r="N11"/>
  <c r="G11"/>
  <c r="J11" s="1"/>
  <c r="R11" s="1"/>
  <c r="A5"/>
  <c r="A4"/>
  <c r="A3"/>
  <c r="R13" l="1"/>
  <c r="G19"/>
  <c r="R12"/>
  <c r="R16"/>
  <c r="O43"/>
  <c r="R23"/>
  <c r="N41"/>
  <c r="Q41" s="1"/>
  <c r="J19"/>
  <c r="R28"/>
  <c r="R34"/>
  <c r="R14"/>
  <c r="R18"/>
  <c r="F43"/>
  <c r="L43"/>
  <c r="R20"/>
  <c r="R25"/>
  <c r="E41"/>
  <c r="G41" s="1"/>
  <c r="E43"/>
  <c r="N19"/>
  <c r="N35"/>
  <c r="Q35" s="1"/>
  <c r="R35" s="1"/>
  <c r="N30"/>
  <c r="Q30" s="1"/>
  <c r="G30"/>
  <c r="J30" s="1"/>
  <c r="R30" s="1"/>
  <c r="J41" l="1"/>
  <c r="R41" s="1"/>
  <c r="G43"/>
  <c r="Q19"/>
  <c r="Q43" s="1"/>
  <c r="N43"/>
  <c r="J43"/>
  <c r="R19" l="1"/>
  <c r="R43" s="1"/>
  <c r="AA3" i="1" l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5" i="7"/>
  <c r="A5" i="6"/>
  <c r="A5" i="5"/>
  <c r="A5" i="4"/>
  <c r="A4"/>
  <c r="A3" i="11"/>
  <c r="A2" i="7"/>
  <c r="A4"/>
  <c r="A2" i="6"/>
  <c r="A4" i="5"/>
  <c r="A2"/>
  <c r="A2" i="4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1280" i="2"/>
  <c r="H1266"/>
  <c r="H1252"/>
  <c r="H1238"/>
  <c r="H1224"/>
  <c r="H1210"/>
  <c r="H1293"/>
  <c r="H1292"/>
  <c r="H1291"/>
  <c r="H1290"/>
  <c r="H1289"/>
  <c r="H1288"/>
  <c r="H1287"/>
  <c r="H1272"/>
  <c r="H1258"/>
  <c r="H1286"/>
  <c r="H1230"/>
  <c r="H1216"/>
  <c r="H1202"/>
  <c r="H1285"/>
  <c r="H1284"/>
  <c r="H1283"/>
  <c r="H1282"/>
  <c r="H1281"/>
  <c r="H1191"/>
  <c r="H1187"/>
  <c r="H1183"/>
  <c r="H1194"/>
  <c r="H1134"/>
  <c r="H1132"/>
  <c r="H1131"/>
  <c r="H1086"/>
  <c r="H1038"/>
  <c r="H1043"/>
  <c r="H1128"/>
  <c r="H1127"/>
  <c r="H1126"/>
  <c r="H1125"/>
  <c r="H1123"/>
  <c r="H1122"/>
  <c r="H1120"/>
  <c r="H1162"/>
  <c r="H1076"/>
  <c r="H1033"/>
  <c r="H1118"/>
  <c r="H1117"/>
  <c r="H1116"/>
  <c r="H1115"/>
  <c r="H1157"/>
  <c r="H1114"/>
  <c r="H1071"/>
  <c r="H1028"/>
  <c r="H1113"/>
  <c r="H1112"/>
  <c r="H1111"/>
  <c r="H1153"/>
  <c r="H1067"/>
  <c r="H1024"/>
  <c r="H1109"/>
  <c r="H1107"/>
  <c r="H1106"/>
  <c r="H1105"/>
  <c r="H1104"/>
  <c r="H1103"/>
  <c r="H1102"/>
  <c r="H1101"/>
  <c r="H1100"/>
  <c r="H1099"/>
  <c r="H1141"/>
  <c r="H1055"/>
  <c r="H1012"/>
  <c r="H1097"/>
  <c r="H1096"/>
  <c r="H1095"/>
  <c r="H1065"/>
  <c r="H1008"/>
  <c r="H1005"/>
  <c r="H1004"/>
  <c r="H1003"/>
  <c r="H969"/>
  <c r="H937"/>
  <c r="H1000"/>
  <c r="H999"/>
  <c r="H998"/>
  <c r="H997"/>
  <c r="H964"/>
  <c r="H932"/>
  <c r="H995"/>
  <c r="H994"/>
  <c r="H993"/>
  <c r="H992"/>
  <c r="H991"/>
  <c r="H990"/>
  <c r="H989"/>
  <c r="H955"/>
  <c r="H923"/>
  <c r="H986"/>
  <c r="H984"/>
  <c r="H983"/>
  <c r="H982"/>
  <c r="H981"/>
  <c r="H980"/>
  <c r="H978"/>
  <c r="H913"/>
  <c r="H976"/>
  <c r="H789"/>
  <c r="H787"/>
  <c r="H786"/>
  <c r="H576"/>
  <c r="H874"/>
  <c r="H784"/>
  <c r="H574"/>
  <c r="H873"/>
  <c r="H783"/>
  <c r="H573"/>
  <c r="H663"/>
  <c r="H842"/>
  <c r="H812"/>
  <c r="H752"/>
  <c r="H722"/>
  <c r="H692"/>
  <c r="H632"/>
  <c r="H602"/>
  <c r="H542"/>
  <c r="H661"/>
  <c r="H780"/>
  <c r="H870"/>
  <c r="H779"/>
  <c r="H869"/>
  <c r="H778"/>
  <c r="H868"/>
  <c r="H568"/>
  <c r="H898"/>
  <c r="H837"/>
  <c r="H687"/>
  <c r="H627"/>
  <c r="H537"/>
  <c r="H548"/>
  <c r="H507"/>
  <c r="H836"/>
  <c r="H806"/>
  <c r="H746"/>
  <c r="H686"/>
  <c r="H626"/>
  <c r="H596"/>
  <c r="H536"/>
  <c r="H506"/>
  <c r="H775"/>
  <c r="H864"/>
  <c r="H653"/>
  <c r="H651"/>
  <c r="H770"/>
  <c r="H860"/>
  <c r="H799"/>
  <c r="H739"/>
  <c r="H709"/>
  <c r="H679"/>
  <c r="H619"/>
  <c r="H550"/>
  <c r="H499"/>
  <c r="H469"/>
  <c r="H768"/>
  <c r="H858"/>
  <c r="H767"/>
  <c r="H766"/>
  <c r="H856"/>
  <c r="H556"/>
  <c r="H646"/>
  <c r="H765"/>
  <c r="H855"/>
  <c r="H555"/>
  <c r="H645"/>
  <c r="H885"/>
  <c r="H763"/>
  <c r="H553"/>
  <c r="H762"/>
  <c r="H851"/>
  <c r="H551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D31" s="1"/>
  <c r="D36" s="1"/>
  <c r="C22"/>
  <c r="H137" i="2" s="1"/>
  <c r="H16" i="5"/>
  <c r="G16"/>
  <c r="D92" i="4"/>
  <c r="C9" i="14" s="1"/>
  <c r="D9" s="1"/>
  <c r="C92" i="4"/>
  <c r="C10" i="14" s="1"/>
  <c r="D79" i="4"/>
  <c r="D85"/>
  <c r="C79"/>
  <c r="C85" s="1"/>
  <c r="H58" i="2"/>
  <c r="D76" i="4"/>
  <c r="C76"/>
  <c r="H57" i="2" s="1"/>
  <c r="D65" i="4"/>
  <c r="C65"/>
  <c r="D15" i="12" s="1"/>
  <c r="H61" i="4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C35"/>
  <c r="H22" i="2" s="1"/>
  <c r="D33" i="4"/>
  <c r="C33"/>
  <c r="H21" i="2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C13" i="7" s="1"/>
  <c r="L13" s="1"/>
  <c r="H416" i="2" s="1"/>
  <c r="G18" i="4"/>
  <c r="H79" i="2" s="1"/>
  <c r="H1110"/>
  <c r="H1327"/>
  <c r="H867"/>
  <c r="H777"/>
  <c r="H698"/>
  <c r="H567"/>
  <c r="H17" i="7"/>
  <c r="H332" i="2" s="1"/>
  <c r="H638"/>
  <c r="H562"/>
  <c r="H477"/>
  <c r="H945"/>
  <c r="H953"/>
  <c r="H1192"/>
  <c r="H658"/>
  <c r="H560"/>
  <c r="H890"/>
  <c r="H654"/>
  <c r="H1172"/>
  <c r="H1303"/>
  <c r="E149" i="11"/>
  <c r="H1325" i="2"/>
  <c r="H589"/>
  <c r="H829"/>
  <c r="H771"/>
  <c r="H891"/>
  <c r="H773"/>
  <c r="H893"/>
  <c r="H563"/>
  <c r="H747"/>
  <c r="H979"/>
  <c r="H950"/>
  <c r="H1121"/>
  <c r="H1133"/>
  <c r="H903"/>
  <c r="H996"/>
  <c r="E79" i="11"/>
  <c r="H1320" i="2"/>
  <c r="H561"/>
  <c r="H565"/>
  <c r="H1244"/>
  <c r="H1081"/>
  <c r="H863"/>
  <c r="H650"/>
  <c r="C149" i="11"/>
  <c r="H1305" i="2" s="1"/>
  <c r="E15" i="14"/>
  <c r="D15"/>
  <c r="H1296" i="2"/>
  <c r="H64"/>
  <c r="H977"/>
  <c r="H985"/>
  <c r="H1129"/>
  <c r="H974"/>
  <c r="H921"/>
  <c r="H918"/>
  <c r="H1119"/>
  <c r="H1130"/>
  <c r="H975"/>
  <c r="G17" i="7"/>
  <c r="H310" i="2" s="1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C1334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H82" i="2"/>
  <c r="F17" i="7"/>
  <c r="I17"/>
  <c r="H354" i="2" s="1"/>
  <c r="C17" i="7"/>
  <c r="H222" i="2" s="1"/>
  <c r="H862"/>
  <c r="H218"/>
  <c r="H772"/>
  <c r="H1193"/>
  <c r="H1195"/>
  <c r="E12" i="14"/>
  <c r="D12" s="1"/>
  <c r="C79" i="11"/>
  <c r="H1300" i="2" s="1"/>
  <c r="D3" i="12"/>
  <c r="G31" i="5"/>
  <c r="H170" i="2" s="1"/>
  <c r="H161"/>
  <c r="H438"/>
  <c r="M17" i="7"/>
  <c r="H442" i="2"/>
  <c r="G31" i="7"/>
  <c r="G34" s="1"/>
  <c r="H327" i="2" s="1"/>
  <c r="H228"/>
  <c r="L23" i="7"/>
  <c r="H426" i="2" s="1"/>
  <c r="H404"/>
  <c r="H988"/>
  <c r="H1002"/>
  <c r="H1001"/>
  <c r="H231"/>
  <c r="L26" i="7"/>
  <c r="H429" i="2" s="1"/>
  <c r="H552"/>
  <c r="H642"/>
  <c r="H1294"/>
  <c r="H700"/>
  <c r="L19" i="7"/>
  <c r="H422" i="2" s="1"/>
  <c r="H240"/>
  <c r="D17" i="7"/>
  <c r="D31" s="1"/>
  <c r="H244" i="2"/>
  <c r="L14" i="7"/>
  <c r="H417" i="2"/>
  <c r="H241"/>
  <c r="H570"/>
  <c r="H900"/>
  <c r="H861"/>
  <c r="H558"/>
  <c r="H888"/>
  <c r="H774"/>
  <c r="H520"/>
  <c r="H512"/>
  <c r="H785"/>
  <c r="H866"/>
  <c r="H716"/>
  <c r="H557"/>
  <c r="H647"/>
  <c r="H569"/>
  <c r="H659"/>
  <c r="H764"/>
  <c r="H854"/>
  <c r="E13" i="14"/>
  <c r="D13" s="1"/>
  <c r="H1297" i="2"/>
  <c r="E14" i="14"/>
  <c r="D14"/>
  <c r="H577" i="2"/>
  <c r="B50" i="5"/>
  <c r="B38" i="7"/>
  <c r="B52" i="5"/>
  <c r="B40" i="7"/>
  <c r="H660" i="2"/>
  <c r="H850"/>
  <c r="H848"/>
  <c r="H776"/>
  <c r="H518"/>
  <c r="H987"/>
  <c r="M31" i="7"/>
  <c r="H456" i="2" s="1"/>
  <c r="H648"/>
  <c r="H667"/>
  <c r="H875"/>
  <c r="M34" i="7"/>
  <c r="H459" i="2" s="1"/>
  <c r="H258"/>
  <c r="D34" i="7"/>
  <c r="H261" i="2"/>
  <c r="H901"/>
  <c r="H871"/>
  <c r="H669"/>
  <c r="H655"/>
  <c r="H662"/>
  <c r="H652"/>
  <c r="H892"/>
  <c r="H664"/>
  <c r="H904"/>
  <c r="H781"/>
  <c r="H886"/>
  <c r="H881"/>
  <c r="H865"/>
  <c r="H876"/>
  <c r="H909"/>
  <c r="H579"/>
  <c r="H894"/>
  <c r="H666"/>
  <c r="H906"/>
  <c r="H895"/>
  <c r="H643"/>
  <c r="C94" i="4" l="1"/>
  <c r="H71" i="2" s="1"/>
  <c r="H48"/>
  <c r="G36" i="5"/>
  <c r="H174" i="2" s="1"/>
  <c r="G71" i="4"/>
  <c r="I31" i="7"/>
  <c r="I34" s="1"/>
  <c r="H371" i="2" s="1"/>
  <c r="L18" i="7"/>
  <c r="H421" i="2" s="1"/>
  <c r="D44" i="6"/>
  <c r="D46" s="1"/>
  <c r="C31" i="5"/>
  <c r="H95" i="4"/>
  <c r="D56"/>
  <c r="G56"/>
  <c r="H368" i="2"/>
  <c r="H87"/>
  <c r="E7" i="14"/>
  <c r="H69" i="2"/>
  <c r="C1158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1135"/>
  <c r="H31" i="7"/>
  <c r="H476" i="2"/>
  <c r="H640"/>
  <c r="F27" i="11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C1333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1007"/>
  <c r="H1006"/>
  <c r="H879"/>
  <c r="H324"/>
  <c r="H899"/>
  <c r="F31" i="7"/>
  <c r="H288" i="2"/>
  <c r="H1334"/>
  <c r="C31" i="7"/>
  <c r="G37" i="4"/>
  <c r="H86" i="2"/>
  <c r="H1124"/>
  <c r="C46" i="4"/>
  <c r="H33" i="2" s="1"/>
  <c r="D94" i="4"/>
  <c r="H395" i="2"/>
  <c r="K17" i="7"/>
  <c r="E17"/>
  <c r="H1098" i="2"/>
  <c r="H1094"/>
  <c r="H572"/>
  <c r="H31" i="5"/>
  <c r="C44" i="6"/>
  <c r="H761" i="2"/>
  <c r="H554"/>
  <c r="H877"/>
  <c r="H1151"/>
  <c r="H1137"/>
  <c r="H1167"/>
  <c r="H529"/>
  <c r="H143"/>
  <c r="H564"/>
  <c r="H597"/>
  <c r="H608"/>
  <c r="H717"/>
  <c r="H807"/>
  <c r="H571"/>
  <c r="H482"/>
  <c r="H575"/>
  <c r="H1051"/>
  <c r="F114" i="11"/>
  <c r="B56" i="6"/>
  <c r="B54"/>
  <c r="G79" i="4" l="1"/>
  <c r="D5" i="12" s="1"/>
  <c r="H120" i="2"/>
  <c r="C36" i="5"/>
  <c r="C33"/>
  <c r="H144" i="2" s="1"/>
  <c r="G33" i="5"/>
  <c r="H171" i="2" s="1"/>
  <c r="D95" i="4"/>
  <c r="H107" i="2"/>
  <c r="H390"/>
  <c r="H1332"/>
  <c r="F149" i="11"/>
  <c r="H1335" i="2" s="1"/>
  <c r="H1326"/>
  <c r="F79" i="11"/>
  <c r="H1330" i="2" s="1"/>
  <c r="H566"/>
  <c r="H34" i="7"/>
  <c r="H349" i="2" s="1"/>
  <c r="H346"/>
  <c r="H857"/>
  <c r="H887"/>
  <c r="H769"/>
  <c r="H859"/>
  <c r="H905"/>
  <c r="H665"/>
  <c r="C56" i="4"/>
  <c r="H853" i="2"/>
  <c r="H883"/>
  <c r="H758"/>
  <c r="H760"/>
  <c r="H1092"/>
  <c r="H1093"/>
  <c r="H398"/>
  <c r="K31" i="7"/>
  <c r="H236" i="2"/>
  <c r="C34" i="7"/>
  <c r="H907" i="2"/>
  <c r="H580"/>
  <c r="H488"/>
  <c r="H490"/>
  <c r="C11" i="14"/>
  <c r="C7"/>
  <c r="D7" s="1"/>
  <c r="D4" i="12"/>
  <c r="G95" i="4"/>
  <c r="H94" i="2"/>
  <c r="D18" i="12"/>
  <c r="H782" i="2"/>
  <c r="H212"/>
  <c r="C46" i="6"/>
  <c r="H897" i="2"/>
  <c r="H657"/>
  <c r="H1050"/>
  <c r="H1049"/>
  <c r="H610"/>
  <c r="F34" i="7"/>
  <c r="H305" i="2" s="1"/>
  <c r="H302"/>
  <c r="H1178"/>
  <c r="H1179"/>
  <c r="H852"/>
  <c r="H882"/>
  <c r="H730"/>
  <c r="H728"/>
  <c r="H820"/>
  <c r="H818"/>
  <c r="H943"/>
  <c r="H942"/>
  <c r="H1022"/>
  <c r="H884"/>
  <c r="H644"/>
  <c r="H36" i="5"/>
  <c r="H33"/>
  <c r="D33"/>
  <c r="H559" i="2"/>
  <c r="H266"/>
  <c r="L17" i="7"/>
  <c r="H420" i="2" s="1"/>
  <c r="E31" i="7"/>
  <c r="H124" i="2" l="1"/>
  <c r="D13" i="12"/>
  <c r="D11"/>
  <c r="D12"/>
  <c r="D10"/>
  <c r="H147" i="2"/>
  <c r="C37" i="5"/>
  <c r="G37"/>
  <c r="D8" i="12"/>
  <c r="C42" i="5"/>
  <c r="D19" i="12"/>
  <c r="H896" i="2"/>
  <c r="H656"/>
  <c r="E10" i="14"/>
  <c r="D10" s="1"/>
  <c r="H214" i="2"/>
  <c r="H1108"/>
  <c r="H1136"/>
  <c r="H412"/>
  <c r="K34" i="7"/>
  <c r="H415" i="2" s="1"/>
  <c r="H41"/>
  <c r="C95" i="4"/>
  <c r="H280" i="2"/>
  <c r="E34" i="7"/>
  <c r="H283" i="2" s="1"/>
  <c r="D42" i="5"/>
  <c r="H37"/>
  <c r="D37"/>
  <c r="H872" i="2"/>
  <c r="H902"/>
  <c r="H125"/>
  <c r="E6" i="14"/>
  <c r="H239" i="2"/>
  <c r="H788"/>
  <c r="H790"/>
  <c r="H578"/>
  <c r="H649"/>
  <c r="L31" i="7"/>
  <c r="H434" i="2" s="1"/>
  <c r="H175" l="1"/>
  <c r="G42" i="5"/>
  <c r="G44" s="1"/>
  <c r="H178" i="2" s="1"/>
  <c r="H148"/>
  <c r="D21" i="12"/>
  <c r="H153" i="2"/>
  <c r="C45" i="5"/>
  <c r="H156" i="2" s="1"/>
  <c r="H42" i="5"/>
  <c r="H45" s="1"/>
  <c r="H908" i="2"/>
  <c r="H668"/>
  <c r="H670"/>
  <c r="L34" i="7"/>
  <c r="H889" i="2"/>
  <c r="H878"/>
  <c r="H880"/>
  <c r="D45" i="5"/>
  <c r="H72" i="2"/>
  <c r="D16" i="12"/>
  <c r="C6" i="14"/>
  <c r="D6" s="1"/>
  <c r="D6" i="12"/>
  <c r="D20" s="1"/>
  <c r="H44" i="5" l="1"/>
  <c r="D44"/>
  <c r="C44"/>
  <c r="G45"/>
  <c r="H179" i="2" s="1"/>
  <c r="H176"/>
  <c r="D22" i="12"/>
  <c r="D24"/>
  <c r="D23"/>
  <c r="H910" i="2"/>
  <c r="H437"/>
  <c r="E11" i="14"/>
  <c r="D11" s="1"/>
  <c r="E8" l="1"/>
  <c r="D8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<sst xmlns="http://schemas.openxmlformats.org/spreadsheetml/2006/main" count="4066" uniqueCount="962">
  <si>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</si>
  <si>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</si>
  <si>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</si>
  <si>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</si>
  <si>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</si>
  <si>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</si>
  <si>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</si>
  <si>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</si>
  <si>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</si>
  <si>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</si>
  <si>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</si>
  <si>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</si>
  <si>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</si>
  <si>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</si>
  <si>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</si>
  <si>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</si>
  <si>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</si>
  <si>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</si>
  <si>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</si>
  <si>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</si>
  <si>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</si>
  <si>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</si>
  <si>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</si>
  <si>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</si>
  <si>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</si>
  <si>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</si>
  <si>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</si>
  <si>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</si>
  <si>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</si>
  <si>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</si>
  <si>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</si>
  <si>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</si>
  <si>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</si>
  <si>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</si>
  <si>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</si>
  <si>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</si>
  <si>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</si>
  <si>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</si>
  <si>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</si>
  <si>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</si>
  <si>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</si>
  <si>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</si>
  <si>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</si>
  <si>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</si>
  <si>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</si>
  <si>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</si>
  <si>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</si>
  <si>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</si>
  <si>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</si>
  <si>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</si>
  <si>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</si>
  <si>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</si>
  <si>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</si>
  <si>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</si>
  <si>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</si>
  <si>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</si>
  <si>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</si>
  <si>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</si>
  <si>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</si>
  <si>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</si>
  <si>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</si>
  <si>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</si>
  <si>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</si>
  <si>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</si>
  <si>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</si>
  <si>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</si>
  <si>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</si>
  <si>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</si>
  <si>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</si>
  <si>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</si>
  <si>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</si>
  <si>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</si>
  <si>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</si>
  <si>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</si>
  <si>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</si>
  <si>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</si>
  <si>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</si>
  <si>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</si>
  <si>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</si>
  <si>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</si>
  <si>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</si>
  <si>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</si>
  <si>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</si>
  <si>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</si>
  <si>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</si>
  <si>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</si>
  <si>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</si>
  <si>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</si>
  <si>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</si>
  <si>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</si>
  <si>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</si>
  <si>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</si>
  <si>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</si>
  <si>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</si>
  <si>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</si>
  <si>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</si>
  <si>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</si>
  <si>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</si>
  <si>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</si>
  <si>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</si>
  <si>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</si>
  <si>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</si>
  <si>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</si>
  <si>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</si>
  <si>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</si>
  <si>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</si>
  <si>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</si>
  <si>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</si>
  <si>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</si>
  <si>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</si>
  <si>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</si>
  <si>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</si>
  <si>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</si>
  <si>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</si>
  <si>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</si>
  <si>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</si>
  <si>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</si>
  <si>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</si>
  <si>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</si>
  <si>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</si>
  <si>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</si>
  <si>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</si>
  <si>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</si>
  <si>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</si>
  <si>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</si>
  <si>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</si>
  <si>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</si>
  <si>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</si>
  <si>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</si>
  <si>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</si>
  <si>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</si>
  <si>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</si>
  <si>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</si>
  <si>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</si>
  <si>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</si>
  <si>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</si>
  <si>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</si>
  <si>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</si>
  <si>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</si>
  <si>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</si>
  <si>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</si>
  <si>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</si>
  <si>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</si>
  <si>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</si>
  <si>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</si>
  <si>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</si>
  <si>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</si>
  <si>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</si>
  <si>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</si>
  <si>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</si>
  <si>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</si>
  <si>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</si>
  <si>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</si>
  <si>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</si>
  <si>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</si>
  <si>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</si>
  <si>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</si>
  <si>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</si>
  <si>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</si>
  <si>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</si>
  <si>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</si>
  <si>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</si>
  <si>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</si>
  <si>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</si>
  <si>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</si>
  <si>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</si>
  <si>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</si>
  <si>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</si>
  <si>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</si>
  <si>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</si>
  <si>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</si>
  <si>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</si>
  <si>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</si>
  <si>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</si>
  <si>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</si>
  <si>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</si>
  <si>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</si>
  <si>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</si>
  <si>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</si>
  <si>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</si>
  <si>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</si>
  <si>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</si>
  <si>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</si>
  <si>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</si>
  <si>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</si>
  <si>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</si>
  <si>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</si>
  <si>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</si>
  <si>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</si>
  <si>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</si>
  <si>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</si>
  <si>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</si>
  <si>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</si>
  <si>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</si>
  <si>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</si>
  <si>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</si>
  <si>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</si>
  <si>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</si>
  <si>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</si>
  <si>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</si>
  <si>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</si>
  <si>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</si>
  <si>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</si>
  <si>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</si>
  <si>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</si>
  <si>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</si>
  <si>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</si>
  <si>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</si>
  <si>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</si>
  <si>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</si>
  <si>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</si>
  <si>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</si>
  <si>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</si>
  <si>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</si>
  <si>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</si>
  <si>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</si>
  <si>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</si>
  <si>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</si>
  <si>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</si>
  <si>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</si>
  <si>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</si>
  <si>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</si>
  <si>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</si>
  <si>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</si>
  <si>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</si>
  <si>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</si>
  <si>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</si>
  <si>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</si>
  <si>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</si>
  <si>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</si>
  <si>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</si>
  <si>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</si>
  <si>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</si>
  <si>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</si>
  <si>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</si>
  <si>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</si>
  <si>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</si>
  <si>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</si>
  <si>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</si>
  <si>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</si>
  <si>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</si>
  <si>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</si>
  <si>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</si>
  <si>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</si>
  <si>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</si>
  <si>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</si>
  <si>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</si>
  <si>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</si>
  <si>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</si>
  <si>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</si>
  <si>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</si>
  <si>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</si>
  <si>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</si>
  <si>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</si>
  <si>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</si>
  <si>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</si>
  <si>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</si>
  <si>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</si>
  <si>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</si>
  <si>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</si>
  <si>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</si>
  <si>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</si>
  <si>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</si>
  <si>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</si>
  <si>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</si>
  <si>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</si>
  <si>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</si>
  <si>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</si>
  <si>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</si>
  <si>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</si>
  <si>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</si>
  <si>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</si>
  <si>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</si>
  <si>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</si>
  <si>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</si>
  <si>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</si>
  <si>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</si>
  <si>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</si>
  <si>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</si>
  <si>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</si>
  <si>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</si>
  <si>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</si>
  <si>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</si>
  <si>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</si>
  <si>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</si>
  <si>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</si>
  <si>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</si>
  <si>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</si>
  <si>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</si>
  <si>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</si>
  <si>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</si>
  <si>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</si>
  <si>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</si>
  <si>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</si>
  <si>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</si>
  <si>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</si>
  <si>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</si>
  <si>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</si>
  <si>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</si>
  <si>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</si>
  <si>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</si>
  <si>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</si>
  <si>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</si>
  <si>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</si>
  <si>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</si>
  <si>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</si>
  <si>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</si>
  <si>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</si>
  <si>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</si>
  <si>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</si>
  <si>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</si>
  <si>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</si>
  <si>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</si>
  <si>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</si>
  <si>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</si>
  <si>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</si>
  <si>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</si>
  <si>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</si>
  <si>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</si>
  <si>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</si>
  <si>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</si>
  <si>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</si>
  <si>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</si>
  <si>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</si>
  <si>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</si>
  <si>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</si>
  <si>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</si>
  <si>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</si>
  <si>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</si>
  <si>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</si>
  <si>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</si>
  <si>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</si>
  <si>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</si>
  <si>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</si>
  <si>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</si>
  <si>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</si>
  <si>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</si>
  <si>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</si>
  <si>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</si>
  <si>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</si>
  <si>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</si>
  <si>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</si>
  <si>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</si>
  <si>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</si>
  <si>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</si>
  <si>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</si>
  <si>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</si>
  <si>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</si>
  <si>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</si>
  <si>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</si>
  <si>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</si>
  <si>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</si>
  <si>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</si>
  <si>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</si>
  <si>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</si>
  <si>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</si>
  <si>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</si>
  <si>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</si>
  <si>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</si>
  <si>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</si>
  <si>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</si>
  <si>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</si>
  <si>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</si>
  <si>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</si>
  <si>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</si>
  <si>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</si>
  <si>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</si>
  <si>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</si>
  <si>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</si>
  <si>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</si>
  <si>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</si>
  <si>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</si>
  <si>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</si>
  <si>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</si>
  <si>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</si>
  <si>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</si>
  <si>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</si>
  <si>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</si>
  <si>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</si>
  <si>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</si>
  <si>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</si>
  <si>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</si>
  <si>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</si>
  <si>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</si>
  <si>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</si>
  <si>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</si>
  <si>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</si>
  <si>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</si>
  <si>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</si>
  <si>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</si>
  <si>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</si>
  <si>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</si>
  <si>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</si>
  <si>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</si>
  <si>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</si>
  <si>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</si>
  <si>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</si>
  <si>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</si>
  <si>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</si>
  <si>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</si>
  <si>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</si>
  <si>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</si>
  <si>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</si>
  <si>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</si>
  <si>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</si>
  <si>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</si>
  <si>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</si>
  <si>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</si>
  <si>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</si>
  <si>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</si>
  <si>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</si>
  <si>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</si>
  <si>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</si>
  <si>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</si>
  <si>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</si>
  <si>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</si>
  <si>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</si>
  <si>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</si>
  <si>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</si>
  <si>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</si>
  <si>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</si>
  <si>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</si>
  <si>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</si>
  <si>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</si>
  <si>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</si>
  <si>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</si>
  <si>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</si>
  <si>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</si>
  <si>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</si>
  <si>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</si>
  <si>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</si>
  <si>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</si>
  <si>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</si>
  <si>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</si>
  <si>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</si>
  <si>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</si>
  <si>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</si>
  <si>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</si>
  <si>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</si>
  <si>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</si>
  <si>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</si>
  <si>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</si>
  <si>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</si>
  <si>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</si>
  <si>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</si>
  <si>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</si>
  <si>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</si>
  <si>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</si>
  <si>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</si>
  <si>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</si>
  <si>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</si>
  <si>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</si>
  <si>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</si>
  <si>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</si>
  <si>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</si>
  <si>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</si>
  <si>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</si>
  <si>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</si>
  <si>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</si>
  <si>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</si>
  <si>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</si>
  <si>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</si>
  <si>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</si>
  <si>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</si>
  <si>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</si>
  <si>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</si>
  <si>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</si>
  <si>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</si>
  <si>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</si>
  <si>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</si>
  <si>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</si>
  <si>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</si>
  <si>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</si>
  <si>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</si>
  <si>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</si>
  <si>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</si>
  <si>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</si>
  <si>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</si>
  <si>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</si>
  <si>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</si>
  <si>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</si>
  <si>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</si>
  <si>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</si>
  <si>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</si>
  <si>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</si>
  <si>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</si>
  <si>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</si>
  <si>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</si>
  <si>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</si>
  <si>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</si>
  <si>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</si>
  <si>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</si>
  <si>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</si>
  <si>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</si>
  <si>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</si>
  <si>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</si>
  <si>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</si>
  <si>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</si>
  <si>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</si>
  <si>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</si>
  <si>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</si>
  <si>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</si>
  <si>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</si>
  <si>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</si>
  <si>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</si>
  <si>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</si>
  <si>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</si>
  <si>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</si>
  <si>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</si>
  <si>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</si>
  <si>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</si>
  <si>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</si>
  <si>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</si>
  <si>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</si>
  <si>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</si>
  <si>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</si>
  <si>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</si>
  <si>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</si>
  <si>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</si>
  <si>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</si>
  <si>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</si>
  <si>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</si>
  <si>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</si>
  <si>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</si>
  <si>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</si>
  <si>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</si>
  <si>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</si>
  <si>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</si>
  <si>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</si>
  <si>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</si>
  <si>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</si>
  <si>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</si>
  <si>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</si>
  <si>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</si>
  <si>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</si>
  <si>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</si>
  <si>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</si>
  <si>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</si>
  <si>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</si>
  <si>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</si>
  <si>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</si>
  <si>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</si>
  <si>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</si>
  <si>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</si>
  <si>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</si>
  <si>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</si>
  <si>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</si>
  <si>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</si>
  <si>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</si>
  <si>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</si>
  <si>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</si>
  <si>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</si>
  <si>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</si>
  <si>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</si>
  <si>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</si>
  <si>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</si>
  <si>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</si>
  <si>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</si>
  <si>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</si>
  <si>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</si>
  <si>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</si>
  <si>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</si>
  <si>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</si>
  <si>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</si>
  <si>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</si>
  <si>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</si>
  <si>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</si>
  <si>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</si>
  <si>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</si>
  <si>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</si>
  <si>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</si>
  <si>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</si>
  <si>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</si>
  <si>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</si>
  <si>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</si>
  <si>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</si>
  <si>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</si>
  <si>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</si>
  <si>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</si>
  <si>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</si>
  <si>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</si>
  <si>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</si>
  <si>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</si>
  <si>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</si>
  <si>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</si>
  <si>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</si>
  <si>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</si>
  <si>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</si>
  <si>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</si>
  <si>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</si>
  <si>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</si>
  <si>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</si>
  <si>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</si>
  <si>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</si>
  <si>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</si>
  <si>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</si>
  <si>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</si>
  <si>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</si>
  <si>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</si>
  <si>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</si>
  <si>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</si>
  <si>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</si>
  <si>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</si>
  <si>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</si>
  <si>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</si>
  <si>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</si>
  <si>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</si>
  <si>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</si>
  <si>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</si>
  <si>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</si>
  <si>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</si>
  <si>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</si>
  <si>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</si>
  <si>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</si>
  <si>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</si>
  <si>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</si>
  <si>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</si>
  <si>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</si>
  <si>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</si>
  <si>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</si>
  <si>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</si>
  <si>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</si>
  <si>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</si>
  <si>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</si>
  <si>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</si>
  <si>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</si>
  <si>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</si>
  <si>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</si>
  <si>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</si>
  <si>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</si>
  <si>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</si>
  <si>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</si>
  <si>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</si>
  <si>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</si>
  <si>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</si>
  <si>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</si>
  <si>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</si>
  <si>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</si>
  <si>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</si>
  <si>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</si>
  <si>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</si>
  <si>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</si>
  <si>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</si>
  <si>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</si>
  <si>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</si>
  <si>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</si>
  <si>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</si>
  <si>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</si>
  <si>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</si>
  <si>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</si>
  <si>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</si>
  <si>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</si>
  <si>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</si>
  <si>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</si>
  <si>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</si>
  <si>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</si>
  <si>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</si>
  <si>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</si>
  <si>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</si>
  <si>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</si>
  <si>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</si>
  <si>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</si>
  <si>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</si>
  <si>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</si>
  <si>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</si>
  <si>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</si>
  <si>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</si>
  <si>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</si>
  <si>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</si>
  <si>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</si>
  <si>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</si>
  <si>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</si>
  <si>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</si>
  <si>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</si>
  <si>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</si>
  <si>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</si>
  <si>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</si>
  <si>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</si>
  <si>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</si>
  <si>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</si>
  <si>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</si>
  <si>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</si>
  <si>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</si>
  <si>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</si>
  <si>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</si>
  <si>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</si>
  <si>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</si>
  <si>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</si>
  <si>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</si>
  <si>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</si>
  <si>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</si>
  <si>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</si>
  <si>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</si>
  <si>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</si>
  <si>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</si>
  <si>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</si>
  <si>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</si>
  <si>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</si>
  <si>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</si>
  <si>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</si>
  <si>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</si>
  <si>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</si>
  <si>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</si>
  <si>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</si>
  <si>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</si>
  <si>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</si>
  <si>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</si>
  <si>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</si>
  <si>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</si>
  <si>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</si>
  <si>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</si>
  <si>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</si>
  <si>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</si>
  <si>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</si>
  <si>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</si>
  <si>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</si>
  <si>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</si>
  <si>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</si>
  <si>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</si>
  <si>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</si>
  <si>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</si>
  <si>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</si>
  <si>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</si>
  <si>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</si>
  <si>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</si>
  <si>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</si>
  <si>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</si>
  <si>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</si>
  <si>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</si>
  <si>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</si>
  <si>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</si>
  <si>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</si>
  <si>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</si>
  <si>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</si>
  <si>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</si>
  <si>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</si>
  <si>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</si>
  <si>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</si>
  <si>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</si>
  <si>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</si>
  <si>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</si>
  <si>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</si>
  <si>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</si>
  <si>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</si>
  <si>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</si>
  <si>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</si>
  <si>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</si>
  <si>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</si>
  <si>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</si>
  <si>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</si>
  <si>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</si>
  <si>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</si>
  <si>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</si>
  <si>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</si>
  <si>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</si>
  <si>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</si>
  <si>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</si>
  <si>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</si>
  <si>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</si>
  <si>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</si>
  <si>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</si>
  <si>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</si>
  <si>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</si>
  <si>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</si>
  <si>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</si>
  <si>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</si>
  <si>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</si>
  <si>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</si>
  <si>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</si>
  <si>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</si>
  <si>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</si>
  <si>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</si>
  <si>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</si>
  <si>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</si>
  <si>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</si>
  <si>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</si>
  <si>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</si>
  <si>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</si>
  <si>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</si>
  <si>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</si>
  <si>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</si>
  <si>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</si>
  <si>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</si>
  <si>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</si>
  <si>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</si>
  <si>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</si>
  <si>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</si>
  <si>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</si>
  <si>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</si>
  <si>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</si>
  <si>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</si>
  <si>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</si>
  <si>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</si>
  <si>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</si>
  <si>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</si>
  <si>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</si>
  <si>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</si>
  <si>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</si>
  <si>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</si>
  <si>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</si>
  <si>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</si>
  <si>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</si>
  <si>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</si>
  <si>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</si>
  <si>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</si>
  <si>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</si>
  <si>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</si>
  <si>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</si>
  <si>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</si>
  <si>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</si>
  <si>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</si>
  <si>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</si>
  <si>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</si>
  <si>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</si>
  <si>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</si>
  <si>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</si>
  <si>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</si>
  <si>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</si>
  <si>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</si>
  <si>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</si>
  <si>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</si>
  <si>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</si>
  <si>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</si>
  <si>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</si>
  <si>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</si>
  <si>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</si>
  <si>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</si>
  <si>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</si>
  <si>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</si>
  <si>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</si>
  <si>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</si>
  <si>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</si>
  <si>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</si>
  <si>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</si>
  <si>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</si>
  <si>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</si>
  <si>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</si>
  <si>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</si>
  <si>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</si>
  <si>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</si>
  <si>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</si>
  <si>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</si>
  <si>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</si>
  <si>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</si>
  <si>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</si>
  <si>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</si>
  <si>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</si>
  <si>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</si>
  <si>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</si>
  <si>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</si>
  <si>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</si>
  <si>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</si>
  <si>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</si>
  <si>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</si>
  <si>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</si>
  <si>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</si>
  <si>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</si>
  <si>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</si>
  <si>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</si>
  <si>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</si>
  <si>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</si>
  <si>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</si>
  <si>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</si>
  <si>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</si>
  <si>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</si>
  <si>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</si>
  <si>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</si>
  <si>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</si>
  <si>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</si>
  <si>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</si>
  <si>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</si>
  <si>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</si>
  <si>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</si>
  <si>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</si>
  <si>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</si>
  <si>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</si>
  <si>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</si>
  <si>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</si>
  <si>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</si>
  <si>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</si>
  <si>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</si>
  <si>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</si>
  <si>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</si>
  <si>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</si>
  <si>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</si>
  <si>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</si>
  <si>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</si>
  <si>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</si>
  <si>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</si>
  <si>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</si>
  <si>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</si>
  <si>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</si>
  <si>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</si>
  <si>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</si>
  <si>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</si>
  <si>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</si>
  <si>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</si>
  <si>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</si>
  <si>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</si>
  <si>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</si>
  <si>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</si>
  <si>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</si>
  <si>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</si>
  <si>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</si>
  <si>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</si>
  <si>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</si>
  <si>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</si>
  <si>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</si>
  <si>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</si>
  <si>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</si>
  <si>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</si>
  <si>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</si>
  <si>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</si>
  <si>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</si>
  <si>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</si>
  <si>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ОРГТЕХНИКА АД</t>
  </si>
  <si>
    <t>118001673</t>
  </si>
  <si>
    <t>Мая Иванова</t>
  </si>
  <si>
    <t>Гл. счетоводител</t>
  </si>
  <si>
    <t>/инж. Върбан Върбанов/</t>
  </si>
  <si>
    <t>Върбан Георгиев Върбанов</t>
  </si>
  <si>
    <t>инж. Върбан Върбанов</t>
  </si>
  <si>
    <t>няма</t>
  </si>
  <si>
    <t>7500 Силистра, ул. Петър Бояджиев 31</t>
  </si>
  <si>
    <t>Изпълнитлен директор</t>
  </si>
  <si>
    <t>086813300</t>
  </si>
  <si>
    <t>marketing@orgtechnica.bg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</si>
  <si>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</si>
  <si>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</si>
  <si>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</si>
  <si>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</si>
  <si>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</si>
  <si>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</si>
  <si>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</si>
  <si>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</si>
  <si>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</si>
  <si>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</si>
  <si>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</si>
  <si>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</si>
  <si>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</si>
  <si>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</si>
  <si>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</si>
  <si>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</si>
  <si>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</si>
  <si>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</si>
  <si>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1.</t>
  </si>
  <si>
    <t>2.</t>
  </si>
  <si>
    <t>3.</t>
  </si>
  <si>
    <t>4.</t>
  </si>
  <si>
    <t>5.</t>
  </si>
  <si>
    <t>6.</t>
  </si>
  <si>
    <t>7.</t>
  </si>
  <si>
    <t>8.</t>
  </si>
  <si>
    <t>II.</t>
  </si>
  <si>
    <t>III.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</si>
  <si>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</si>
  <si>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</si>
  <si>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V.</t>
  </si>
  <si>
    <t>Обща сума V:</t>
  </si>
  <si>
    <t>VI.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</si>
  <si>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</si>
  <si>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>orgtechnica,bg</t>
  </si>
</sst>
</file>

<file path=xl/styles.xml><?xml version="1.0" encoding="utf-8"?>
<styleSheet xmlns="http://schemas.openxmlformats.org/spreadsheetml/2006/main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2"/>
      <color indexed="5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</cellStyleXfs>
  <cellXfs count="528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22" fillId="0" borderId="0" xfId="3" applyAlignment="1" applyProtection="1">
      <alignment vertical="center"/>
    </xf>
    <xf numFmtId="0" fontId="14" fillId="0" borderId="0" xfId="8" applyFont="1" applyAlignment="1">
      <alignment horizontal="centerContinuous" vertical="center"/>
    </xf>
    <xf numFmtId="0" fontId="40" fillId="0" borderId="0" xfId="8" applyFont="1" applyAlignment="1">
      <alignment horizontal="centerContinuous" vertical="center"/>
    </xf>
    <xf numFmtId="0" fontId="2" fillId="0" borderId="0" xfId="14" applyFont="1" applyAlignment="1">
      <alignment horizontal="centerContinuous" vertical="center"/>
    </xf>
    <xf numFmtId="0" fontId="2" fillId="0" borderId="0" xfId="14" applyFont="1" applyAlignment="1">
      <alignment horizontal="center"/>
    </xf>
    <xf numFmtId="0" fontId="3" fillId="0" borderId="0" xfId="14" applyFont="1" applyAlignment="1">
      <alignment vertical="justify" wrapText="1"/>
    </xf>
    <xf numFmtId="0" fontId="2" fillId="0" borderId="0" xfId="14" applyFont="1" applyAlignment="1">
      <alignment vertical="justify" wrapText="1"/>
    </xf>
    <xf numFmtId="0" fontId="2" fillId="0" borderId="0" xfId="14" applyFont="1" applyAlignment="1">
      <alignment horizontal="left" vertical="center" wrapText="1"/>
    </xf>
    <xf numFmtId="0" fontId="2" fillId="0" borderId="7" xfId="14" applyFont="1" applyBorder="1" applyAlignment="1">
      <alignment horizontal="centerContinuous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14" xfId="14" applyFont="1" applyBorder="1" applyAlignment="1">
      <alignment horizontal="centerContinuous"/>
    </xf>
    <xf numFmtId="0" fontId="2" fillId="0" borderId="12" xfId="14" applyFont="1" applyBorder="1" applyAlignment="1">
      <alignment horizontal="centerContinuous"/>
    </xf>
    <xf numFmtId="0" fontId="2" fillId="0" borderId="12" xfId="14" applyFont="1" applyBorder="1" applyAlignment="1">
      <alignment horizontal="center"/>
    </xf>
    <xf numFmtId="0" fontId="2" fillId="0" borderId="12" xfId="14" applyFont="1" applyBorder="1" applyAlignment="1">
      <alignment horizontal="center" vertical="center" wrapText="1"/>
    </xf>
    <xf numFmtId="0" fontId="2" fillId="0" borderId="15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right" vertical="center" wrapText="1"/>
    </xf>
    <xf numFmtId="0" fontId="2" fillId="0" borderId="7" xfId="14" applyFont="1" applyBorder="1" applyAlignment="1">
      <alignment vertical="center" wrapText="1"/>
    </xf>
    <xf numFmtId="49" fontId="2" fillId="4" borderId="7" xfId="14" applyNumberFormat="1" applyFont="1" applyFill="1" applyBorder="1" applyAlignment="1">
      <alignment vertical="center" wrapText="1"/>
    </xf>
    <xf numFmtId="0" fontId="3" fillId="4" borderId="7" xfId="14" applyFont="1" applyFill="1" applyBorder="1" applyAlignment="1">
      <alignment horizontal="right" vertical="center" wrapText="1"/>
    </xf>
    <xf numFmtId="0" fontId="3" fillId="4" borderId="8" xfId="14" applyFont="1" applyFill="1" applyBorder="1" applyAlignment="1">
      <alignment horizontal="right" vertical="center" wrapText="1"/>
    </xf>
    <xf numFmtId="0" fontId="3" fillId="0" borderId="9" xfId="14" applyFont="1" applyBorder="1" applyAlignment="1">
      <alignment horizontal="right" vertical="center"/>
    </xf>
    <xf numFmtId="0" fontId="3" fillId="0" borderId="5" xfId="14" applyFont="1" applyBorder="1" applyAlignment="1">
      <alignment vertical="center"/>
    </xf>
    <xf numFmtId="49" fontId="3" fillId="0" borderId="5" xfId="14" applyNumberFormat="1" applyFont="1" applyBorder="1" applyAlignment="1">
      <alignment horizontal="center" vertical="center" wrapText="1"/>
    </xf>
    <xf numFmtId="3" fontId="3" fillId="3" borderId="10" xfId="8" applyNumberFormat="1" applyFont="1" applyFill="1" applyBorder="1" applyAlignment="1" applyProtection="1">
      <alignment horizontal="right" vertical="center"/>
      <protection locked="0"/>
    </xf>
    <xf numFmtId="0" fontId="3" fillId="0" borderId="5" xfId="14" applyFont="1" applyBorder="1" applyAlignment="1">
      <alignment horizontal="right" vertical="center" wrapText="1"/>
    </xf>
    <xf numFmtId="0" fontId="3" fillId="0" borderId="13" xfId="14" applyFont="1" applyBorder="1" applyAlignment="1">
      <alignment horizontal="right" vertical="center" wrapText="1"/>
    </xf>
    <xf numFmtId="0" fontId="3" fillId="0" borderId="9" xfId="14" quotePrefix="1" applyFont="1" applyBorder="1" applyAlignment="1">
      <alignment horizontal="right" vertical="center"/>
    </xf>
    <xf numFmtId="0" fontId="3" fillId="0" borderId="5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/>
    </xf>
    <xf numFmtId="4" fontId="3" fillId="3" borderId="10" xfId="8" applyNumberFormat="1" applyFont="1" applyFill="1" applyBorder="1" applyAlignment="1" applyProtection="1">
      <alignment horizontal="right" vertical="center"/>
      <protection locked="0"/>
    </xf>
    <xf numFmtId="0" fontId="10" fillId="0" borderId="5" xfId="14" applyFont="1" applyBorder="1" applyAlignment="1">
      <alignment horizontal="right" vertical="center"/>
    </xf>
    <xf numFmtId="49" fontId="10" fillId="0" borderId="5" xfId="14" applyNumberFormat="1" applyFont="1" applyBorder="1" applyAlignment="1">
      <alignment horizontal="center" vertical="center" wrapText="1"/>
    </xf>
    <xf numFmtId="0" fontId="10" fillId="0" borderId="5" xfId="14" applyFont="1" applyBorder="1" applyAlignment="1">
      <alignment horizontal="right" vertical="center" wrapText="1"/>
    </xf>
    <xf numFmtId="0" fontId="2" fillId="0" borderId="9" xfId="14" applyFont="1" applyBorder="1" applyAlignment="1">
      <alignment horizontal="right" vertical="center"/>
    </xf>
    <xf numFmtId="0" fontId="2" fillId="0" borderId="5" xfId="14" applyFont="1" applyBorder="1" applyAlignment="1">
      <alignment horizontal="left" vertical="center"/>
    </xf>
    <xf numFmtId="0" fontId="2" fillId="0" borderId="9" xfId="14" applyFont="1" applyBorder="1" applyAlignment="1">
      <alignment horizontal="right" vertical="center" wrapText="1"/>
    </xf>
    <xf numFmtId="0" fontId="2" fillId="0" borderId="5" xfId="14" applyFont="1" applyBorder="1" applyAlignment="1">
      <alignment vertical="center" wrapText="1"/>
    </xf>
    <xf numFmtId="1" fontId="3" fillId="0" borderId="5" xfId="14" applyNumberFormat="1" applyFont="1" applyBorder="1" applyAlignment="1">
      <alignment horizontal="right" vertical="center" wrapText="1"/>
    </xf>
    <xf numFmtId="0" fontId="3" fillId="0" borderId="9" xfId="14" applyFont="1" applyBorder="1" applyAlignment="1">
      <alignment horizontal="right" vertical="center" wrapText="1"/>
    </xf>
    <xf numFmtId="0" fontId="3" fillId="0" borderId="5" xfId="14" applyFont="1" applyBorder="1" applyAlignment="1">
      <alignment horizontal="left" vertical="center" wrapText="1"/>
    </xf>
    <xf numFmtId="49" fontId="10" fillId="0" borderId="12" xfId="14" applyNumberFormat="1" applyFont="1" applyBorder="1" applyAlignment="1">
      <alignment horizontal="center" vertical="center" wrapText="1"/>
    </xf>
    <xf numFmtId="0" fontId="10" fillId="0" borderId="12" xfId="14" applyFont="1" applyBorder="1" applyAlignment="1">
      <alignment horizontal="right" vertical="center" wrapText="1"/>
    </xf>
    <xf numFmtId="0" fontId="3" fillId="0" borderId="12" xfId="14" applyFont="1" applyBorder="1" applyAlignment="1">
      <alignment horizontal="right" vertical="center" wrapText="1"/>
    </xf>
    <xf numFmtId="0" fontId="3" fillId="0" borderId="15" xfId="14" applyFont="1" applyBorder="1" applyAlignment="1">
      <alignment horizontal="right" vertical="center" wrapText="1"/>
    </xf>
    <xf numFmtId="0" fontId="2" fillId="0" borderId="10" xfId="14" applyFont="1" applyBorder="1" applyAlignment="1">
      <alignment vertical="center" wrapText="1"/>
    </xf>
    <xf numFmtId="49" fontId="3" fillId="4" borderId="10" xfId="14" applyNumberFormat="1" applyFont="1" applyFill="1" applyBorder="1" applyAlignment="1">
      <alignment horizontal="center" vertical="center" wrapText="1"/>
    </xf>
    <xf numFmtId="1" fontId="3" fillId="4" borderId="40" xfId="14" applyNumberFormat="1" applyFont="1" applyFill="1" applyBorder="1" applyAlignment="1">
      <alignment horizontal="right" vertical="center" wrapText="1"/>
    </xf>
    <xf numFmtId="1" fontId="3" fillId="4" borderId="41" xfId="14" applyNumberFormat="1" applyFont="1" applyFill="1" applyBorder="1" applyAlignment="1">
      <alignment horizontal="right" vertical="center" wrapText="1"/>
    </xf>
    <xf numFmtId="0" fontId="5" fillId="0" borderId="5" xfId="14" applyFont="1" applyBorder="1" applyAlignment="1">
      <alignment vertical="center"/>
    </xf>
    <xf numFmtId="49" fontId="3" fillId="0" borderId="11" xfId="14" applyNumberFormat="1" applyFont="1" applyBorder="1" applyAlignment="1">
      <alignment horizontal="center" vertical="center" wrapText="1"/>
    </xf>
    <xf numFmtId="0" fontId="3" fillId="0" borderId="11" xfId="14" applyFont="1" applyBorder="1" applyAlignment="1">
      <alignment horizontal="right" vertical="center" wrapText="1"/>
    </xf>
    <xf numFmtId="0" fontId="3" fillId="0" borderId="22" xfId="14" applyFont="1" applyBorder="1" applyAlignment="1">
      <alignment horizontal="right" vertical="center" wrapText="1"/>
    </xf>
    <xf numFmtId="0" fontId="2" fillId="0" borderId="5" xfId="14" applyFont="1" applyBorder="1" applyAlignment="1">
      <alignment vertical="center"/>
    </xf>
    <xf numFmtId="0" fontId="3" fillId="0" borderId="18" xfId="14" applyFont="1" applyBorder="1" applyAlignment="1">
      <alignment horizontal="right" vertical="center"/>
    </xf>
    <xf numFmtId="0" fontId="2" fillId="0" borderId="19" xfId="14" applyFont="1" applyBorder="1" applyAlignment="1">
      <alignment vertical="center"/>
    </xf>
    <xf numFmtId="49" fontId="2" fillId="0" borderId="19" xfId="14" applyNumberFormat="1" applyFont="1" applyBorder="1" applyAlignment="1">
      <alignment horizontal="center" vertical="center" wrapText="1"/>
    </xf>
    <xf numFmtId="1" fontId="2" fillId="0" borderId="19" xfId="14" applyNumberFormat="1" applyFont="1" applyBorder="1" applyAlignment="1">
      <alignment horizontal="right" vertical="center" wrapText="1"/>
    </xf>
    <xf numFmtId="1" fontId="2" fillId="0" borderId="20" xfId="14" applyNumberFormat="1" applyFont="1" applyBorder="1" applyAlignment="1">
      <alignment horizontal="right" vertical="center" wrapText="1"/>
    </xf>
    <xf numFmtId="0" fontId="3" fillId="0" borderId="0" xfId="14" applyFont="1"/>
    <xf numFmtId="1" fontId="3" fillId="0" borderId="0" xfId="14" applyNumberFormat="1" applyFont="1" applyAlignment="1">
      <alignment vertical="center" wrapText="1"/>
    </xf>
    <xf numFmtId="1" fontId="3" fillId="0" borderId="0" xfId="14" applyNumberFormat="1" applyFont="1" applyAlignment="1">
      <alignment horizontal="left" vertical="center" wrapText="1"/>
    </xf>
    <xf numFmtId="0" fontId="3" fillId="0" borderId="0" xfId="14" applyFont="1" applyAlignment="1">
      <alignment vertical="center" wrapText="1"/>
    </xf>
    <xf numFmtId="0" fontId="3" fillId="0" borderId="0" xfId="14" applyFont="1" applyAlignment="1">
      <alignment horizontal="left" vertical="center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37" xfId="14" applyFont="1" applyBorder="1" applyAlignment="1">
      <alignment horizontal="center" vertical="center" wrapText="1"/>
    </xf>
    <xf numFmtId="0" fontId="2" fillId="0" borderId="38" xfId="14" applyFont="1" applyBorder="1" applyAlignment="1">
      <alignment horizontal="center" vertical="center" wrapText="1"/>
    </xf>
    <xf numFmtId="0" fontId="2" fillId="0" borderId="39" xfId="14" applyFont="1" applyBorder="1" applyAlignment="1">
      <alignment horizontal="center" vertical="center" wrapText="1"/>
    </xf>
    <xf numFmtId="0" fontId="2" fillId="0" borderId="4" xfId="14" applyFont="1" applyBorder="1" applyAlignment="1">
      <alignment horizontal="center" vertical="center" wrapText="1"/>
    </xf>
    <xf numFmtId="49" fontId="2" fillId="0" borderId="28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28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2" xfId="14" applyFont="1" applyBorder="1" applyAlignment="1">
      <alignment horizontal="center" vertical="center" wrapText="1"/>
    </xf>
  </cellXfs>
  <cellStyles count="15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El.7.2" xfId="14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60;&#1053;%20&#1044;&#1052;&#1040;%203006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ing@orgtechnica.b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4" sqref="B24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45955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Мая Иванова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45839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45955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920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924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923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923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925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922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38" t="s">
        <v>926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961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922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917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918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 display="mailto:marketing@orgtechnica.bg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0.32620320855614976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0.3535093367675467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0.57728706624605675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0.21924920127795527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1.4716494845360826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1.9792576419213974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0.93558951965065507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0.33624454148471616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0.33624454148471616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1.0978473581213308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0.67212460063897761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2.2040302267002519E-2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0.6123631680618159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0.37979233226837061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551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0.35479716677398582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0.3257443082311734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1.7043010752688172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ОРГТЕХНИКА АД</v>
      </c>
      <c r="B3" s="425" t="str">
        <f t="shared" ref="B3:B34" si="1">pdeBulstat</f>
        <v>118001673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478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ОРГТЕХНИКА АД</v>
      </c>
      <c r="B4" s="425" t="str">
        <f t="shared" si="1"/>
        <v>118001673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52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ОРГТЕХНИКА АД</v>
      </c>
      <c r="B5" s="425" t="str">
        <f t="shared" si="1"/>
        <v>118001673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26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ОРГТЕХНИКА АД</v>
      </c>
      <c r="B6" s="425" t="str">
        <f t="shared" si="1"/>
        <v>118001673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20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ОРГТЕХНИКА АД</v>
      </c>
      <c r="B7" s="425" t="str">
        <f t="shared" si="1"/>
        <v>118001673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ОРГТЕХНИКА АД</v>
      </c>
      <c r="B8" s="425" t="str">
        <f t="shared" si="1"/>
        <v>118001673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ОРГТЕХНИКА АД</v>
      </c>
      <c r="B9" s="425" t="str">
        <f t="shared" si="1"/>
        <v>118001673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ОРГТЕХНИКА АД</v>
      </c>
      <c r="B10" s="425" t="str">
        <f t="shared" si="1"/>
        <v>118001673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ОРГТЕХНИКА АД</v>
      </c>
      <c r="B11" s="425" t="str">
        <f t="shared" si="1"/>
        <v>118001673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576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ОРГТЕХНИКА АД</v>
      </c>
      <c r="B12" s="425" t="str">
        <f t="shared" si="1"/>
        <v>118001673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ОРГТЕХНИКА АД</v>
      </c>
      <c r="B13" s="425" t="str">
        <f t="shared" si="1"/>
        <v>118001673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ОРГТЕХНИКА АД</v>
      </c>
      <c r="B14" s="425" t="str">
        <f t="shared" si="1"/>
        <v>118001673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1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ОРГТЕХНИКА АД</v>
      </c>
      <c r="B15" s="425" t="str">
        <f t="shared" si="1"/>
        <v>118001673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ОРГТЕХНИКА АД</v>
      </c>
      <c r="B16" s="425" t="str">
        <f t="shared" si="1"/>
        <v>118001673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ОРГТЕХНИКА АД</v>
      </c>
      <c r="B17" s="425" t="str">
        <f t="shared" si="1"/>
        <v>118001673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ОРГТЕХНИКА АД</v>
      </c>
      <c r="B18" s="425" t="str">
        <f t="shared" si="1"/>
        <v>118001673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1</v>
      </c>
    </row>
    <row r="19" spans="1:8">
      <c r="A19" s="425" t="str">
        <f t="shared" si="0"/>
        <v>ОРГТЕХНИКА АД</v>
      </c>
      <c r="B19" s="425" t="str">
        <f t="shared" si="1"/>
        <v>118001673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ОРГТЕХНИКА АД</v>
      </c>
      <c r="B20" s="425" t="str">
        <f t="shared" si="1"/>
        <v>118001673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ОРГТЕХНИКА АД</v>
      </c>
      <c r="B21" s="425" t="str">
        <f t="shared" si="1"/>
        <v>118001673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ОРГТЕХНИКА АД</v>
      </c>
      <c r="B22" s="425" t="str">
        <f t="shared" si="1"/>
        <v>118001673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>ОРГТЕХНИКА АД</v>
      </c>
      <c r="B23" s="425" t="str">
        <f t="shared" si="1"/>
        <v>118001673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ОРГТЕХНИКА АД</v>
      </c>
      <c r="B24" s="425" t="str">
        <f t="shared" si="1"/>
        <v>118001673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ОРГТЕХНИКА АД</v>
      </c>
      <c r="B25" s="425" t="str">
        <f t="shared" si="1"/>
        <v>118001673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ОРГТЕХНИКА АД</v>
      </c>
      <c r="B26" s="425" t="str">
        <f t="shared" si="1"/>
        <v>118001673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ОРГТЕХНИКА АД</v>
      </c>
      <c r="B27" s="425" t="str">
        <f t="shared" si="1"/>
        <v>118001673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ОРГТЕХНИКА АД</v>
      </c>
      <c r="B28" s="425" t="str">
        <f t="shared" si="1"/>
        <v>118001673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ОРГТЕХНИКА АД</v>
      </c>
      <c r="B29" s="425" t="str">
        <f t="shared" si="1"/>
        <v>118001673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ОРГТЕХНИКА АД</v>
      </c>
      <c r="B30" s="425" t="str">
        <f t="shared" si="1"/>
        <v>118001673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ОРГТЕХНИКА АД</v>
      </c>
      <c r="B31" s="425" t="str">
        <f t="shared" si="1"/>
        <v>118001673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ОРГТЕХНИКА АД</v>
      </c>
      <c r="B32" s="425" t="str">
        <f t="shared" si="1"/>
        <v>118001673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ОРГТЕХНИКА АД</v>
      </c>
      <c r="B33" s="425" t="str">
        <f t="shared" si="1"/>
        <v>118001673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>ОРГТЕХНИКА АД</v>
      </c>
      <c r="B34" s="425" t="str">
        <f t="shared" si="1"/>
        <v>118001673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ОРГТЕХНИКА АД</v>
      </c>
      <c r="B35" s="425" t="str">
        <f t="shared" ref="B35:B66" si="4">pdeBulstat</f>
        <v>118001673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ОРГТЕХНИКА АД</v>
      </c>
      <c r="B36" s="425" t="str">
        <f t="shared" si="4"/>
        <v>118001673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ОРГТЕХНИКА АД</v>
      </c>
      <c r="B37" s="425" t="str">
        <f t="shared" si="4"/>
        <v>118001673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ОРГТЕХНИКА АД</v>
      </c>
      <c r="B38" s="425" t="str">
        <f t="shared" si="4"/>
        <v>118001673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ОРГТЕХНИКА АД</v>
      </c>
      <c r="B39" s="425" t="str">
        <f t="shared" si="4"/>
        <v>118001673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ОРГТЕХНИКА АД</v>
      </c>
      <c r="B40" s="425" t="str">
        <f t="shared" si="4"/>
        <v>118001673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114</v>
      </c>
    </row>
    <row r="41" spans="1:8">
      <c r="A41" s="425" t="str">
        <f t="shared" si="3"/>
        <v>ОРГТЕХНИКА АД</v>
      </c>
      <c r="B41" s="425" t="str">
        <f t="shared" si="4"/>
        <v>118001673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691</v>
      </c>
    </row>
    <row r="42" spans="1:8">
      <c r="A42" s="425" t="str">
        <f t="shared" si="3"/>
        <v>ОРГТЕХНИКА АД</v>
      </c>
      <c r="B42" s="425" t="str">
        <f t="shared" si="4"/>
        <v>118001673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539</v>
      </c>
    </row>
    <row r="43" spans="1:8">
      <c r="A43" s="425" t="str">
        <f t="shared" si="3"/>
        <v>ОРГТЕХНИКА АД</v>
      </c>
      <c r="B43" s="425" t="str">
        <f t="shared" si="4"/>
        <v>118001673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287</v>
      </c>
    </row>
    <row r="44" spans="1:8">
      <c r="A44" s="425" t="str">
        <f t="shared" si="3"/>
        <v>ОРГТЕХНИКА АД</v>
      </c>
      <c r="B44" s="425" t="str">
        <f t="shared" si="4"/>
        <v>118001673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ОРГТЕХНИКА АД</v>
      </c>
      <c r="B45" s="425" t="str">
        <f t="shared" si="4"/>
        <v>118001673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130</v>
      </c>
    </row>
    <row r="46" spans="1:8">
      <c r="A46" s="425" t="str">
        <f t="shared" si="3"/>
        <v>ОРГТЕХНИКА АД</v>
      </c>
      <c r="B46" s="425" t="str">
        <f t="shared" si="4"/>
        <v>118001673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ОРГТЕХНИКА АД</v>
      </c>
      <c r="B47" s="425" t="str">
        <f t="shared" si="4"/>
        <v>118001673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ОРГТЕХНИКА АД</v>
      </c>
      <c r="B48" s="425" t="str">
        <f t="shared" si="4"/>
        <v>118001673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956</v>
      </c>
    </row>
    <row r="49" spans="1:8">
      <c r="A49" s="425" t="str">
        <f t="shared" si="3"/>
        <v>ОРГТЕХНИКА АД</v>
      </c>
      <c r="B49" s="425" t="str">
        <f t="shared" si="4"/>
        <v>118001673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ОРГТЕХНИКА АД</v>
      </c>
      <c r="B50" s="425" t="str">
        <f t="shared" si="4"/>
        <v>118001673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169</v>
      </c>
    </row>
    <row r="51" spans="1:8">
      <c r="A51" s="425" t="str">
        <f t="shared" si="3"/>
        <v>ОРГТЕХНИКА АД</v>
      </c>
      <c r="B51" s="425" t="str">
        <f t="shared" si="4"/>
        <v>118001673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66</v>
      </c>
    </row>
    <row r="52" spans="1:8">
      <c r="A52" s="425" t="str">
        <f t="shared" si="3"/>
        <v>ОРГТЕХНИКА АД</v>
      </c>
      <c r="B52" s="425" t="str">
        <f t="shared" si="4"/>
        <v>118001673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ОРГТЕХНИКА АД</v>
      </c>
      <c r="B53" s="425" t="str">
        <f t="shared" si="4"/>
        <v>118001673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314</v>
      </c>
    </row>
    <row r="54" spans="1:8">
      <c r="A54" s="425" t="str">
        <f t="shared" si="3"/>
        <v>ОРГТЕХНИКА АД</v>
      </c>
      <c r="B54" s="425" t="str">
        <f t="shared" si="4"/>
        <v>118001673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ОРГТЕХНИКА АД</v>
      </c>
      <c r="B55" s="425" t="str">
        <f t="shared" si="4"/>
        <v>118001673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ОРГТЕХНИКА АД</v>
      </c>
      <c r="B56" s="425" t="str">
        <f t="shared" si="4"/>
        <v>118001673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ОРГТЕХНИКА АД</v>
      </c>
      <c r="B57" s="425" t="str">
        <f t="shared" si="4"/>
        <v>118001673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549</v>
      </c>
    </row>
    <row r="58" spans="1:8">
      <c r="A58" s="425" t="str">
        <f t="shared" si="3"/>
        <v>ОРГТЕХНИКА АД</v>
      </c>
      <c r="B58" s="425" t="str">
        <f t="shared" si="4"/>
        <v>118001673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0</v>
      </c>
    </row>
    <row r="59" spans="1:8">
      <c r="A59" s="425" t="str">
        <f t="shared" si="3"/>
        <v>ОРГТЕХНИКА АД</v>
      </c>
      <c r="B59" s="425" t="str">
        <f t="shared" si="4"/>
        <v>118001673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ОРГТЕХНИКА АД</v>
      </c>
      <c r="B60" s="425" t="str">
        <f t="shared" si="4"/>
        <v>118001673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ОРГТЕХНИКА АД</v>
      </c>
      <c r="B61" s="425" t="str">
        <f t="shared" si="4"/>
        <v>118001673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>ОРГТЕХНИКА АД</v>
      </c>
      <c r="B62" s="425" t="str">
        <f t="shared" si="4"/>
        <v>118001673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ОРГТЕХНИКА АД</v>
      </c>
      <c r="B63" s="425" t="str">
        <f t="shared" si="4"/>
        <v>118001673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ОРГТЕХНИКА АД</v>
      </c>
      <c r="B64" s="425" t="str">
        <f t="shared" si="4"/>
        <v>118001673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0</v>
      </c>
    </row>
    <row r="65" spans="1:8">
      <c r="A65" s="425" t="str">
        <f t="shared" si="3"/>
        <v>ОРГТЕХНИКА АД</v>
      </c>
      <c r="B65" s="425" t="str">
        <f t="shared" si="4"/>
        <v>118001673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1</v>
      </c>
    </row>
    <row r="66" spans="1:8">
      <c r="A66" s="425" t="str">
        <f t="shared" si="3"/>
        <v>ОРГТЕХНИКА АД</v>
      </c>
      <c r="B66" s="425" t="str">
        <f t="shared" si="4"/>
        <v>118001673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307</v>
      </c>
    </row>
    <row r="67" spans="1:8">
      <c r="A67" s="425" t="str">
        <f t="shared" ref="A67:A98" si="6">pdeName</f>
        <v>ОРГТЕХНИКА АД</v>
      </c>
      <c r="B67" s="425" t="str">
        <f t="shared" ref="B67:B98" si="7">pdeBulstat</f>
        <v>118001673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ОРГТЕХНИКА АД</v>
      </c>
      <c r="B68" s="425" t="str">
        <f t="shared" si="7"/>
        <v>118001673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ОРГТЕХНИКА АД</v>
      </c>
      <c r="B69" s="425" t="str">
        <f t="shared" si="7"/>
        <v>118001673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308</v>
      </c>
    </row>
    <row r="70" spans="1:8">
      <c r="A70" s="425" t="str">
        <f t="shared" si="6"/>
        <v>ОРГТЕХНИКА АД</v>
      </c>
      <c r="B70" s="425" t="str">
        <f t="shared" si="7"/>
        <v>118001673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ОРГТЕХНИКА АД</v>
      </c>
      <c r="B71" s="425" t="str">
        <f t="shared" si="7"/>
        <v>118001673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1813</v>
      </c>
    </row>
    <row r="72" spans="1:8">
      <c r="A72" s="425" t="str">
        <f t="shared" si="6"/>
        <v>ОРГТЕХНИКА АД</v>
      </c>
      <c r="B72" s="425" t="str">
        <f t="shared" si="7"/>
        <v>118001673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2504</v>
      </c>
    </row>
    <row r="73" spans="1:8">
      <c r="A73" s="425" t="str">
        <f t="shared" si="6"/>
        <v>ОРГТЕХНИКА АД</v>
      </c>
      <c r="B73" s="425" t="str">
        <f t="shared" si="7"/>
        <v>118001673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298</v>
      </c>
    </row>
    <row r="74" spans="1:8">
      <c r="A74" s="425" t="str">
        <f t="shared" si="6"/>
        <v>ОРГТЕХНИКА АД</v>
      </c>
      <c r="B74" s="425" t="str">
        <f t="shared" si="7"/>
        <v>118001673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0</v>
      </c>
    </row>
    <row r="75" spans="1:8">
      <c r="A75" s="425" t="str">
        <f t="shared" si="6"/>
        <v>ОРГТЕХНИКА АД</v>
      </c>
      <c r="B75" s="425" t="str">
        <f t="shared" si="7"/>
        <v>118001673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ОРГТЕХНИКА АД</v>
      </c>
      <c r="B76" s="425" t="str">
        <f t="shared" si="7"/>
        <v>118001673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ОРГТЕХНИКА АД</v>
      </c>
      <c r="B77" s="425" t="str">
        <f t="shared" si="7"/>
        <v>118001673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ОРГТЕХНИКА АД</v>
      </c>
      <c r="B78" s="425" t="str">
        <f t="shared" si="7"/>
        <v>118001673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ОРГТЕХНИКА АД</v>
      </c>
      <c r="B79" s="425" t="str">
        <f t="shared" si="7"/>
        <v>118001673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298</v>
      </c>
    </row>
    <row r="80" spans="1:8">
      <c r="A80" s="425" t="str">
        <f t="shared" si="6"/>
        <v>ОРГТЕХНИКА АД</v>
      </c>
      <c r="B80" s="425" t="str">
        <f t="shared" si="7"/>
        <v>118001673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ОРГТЕХНИКА АД</v>
      </c>
      <c r="B81" s="425" t="str">
        <f t="shared" si="7"/>
        <v>118001673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180</v>
      </c>
    </row>
    <row r="82" spans="1:8">
      <c r="A82" s="425" t="str">
        <f t="shared" si="6"/>
        <v>ОРГТЕХНИКА АД</v>
      </c>
      <c r="B82" s="425" t="str">
        <f t="shared" si="7"/>
        <v>118001673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480</v>
      </c>
    </row>
    <row r="83" spans="1:8">
      <c r="A83" s="425" t="str">
        <f t="shared" si="6"/>
        <v>ОРГТЕХНИКА АД</v>
      </c>
      <c r="B83" s="425" t="str">
        <f t="shared" si="7"/>
        <v>118001673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328</v>
      </c>
    </row>
    <row r="84" spans="1:8">
      <c r="A84" s="425" t="str">
        <f t="shared" si="6"/>
        <v>ОРГТЕХНИКА АД</v>
      </c>
      <c r="B84" s="425" t="str">
        <f t="shared" si="7"/>
        <v>118001673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ОРГТЕХНИКА АД</v>
      </c>
      <c r="B85" s="425" t="str">
        <f t="shared" si="7"/>
        <v>118001673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152</v>
      </c>
    </row>
    <row r="86" spans="1:8">
      <c r="A86" s="425" t="str">
        <f t="shared" si="6"/>
        <v>ОРГТЕХНИКА АД</v>
      </c>
      <c r="B86" s="425" t="str">
        <f t="shared" si="7"/>
        <v>118001673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660</v>
      </c>
    </row>
    <row r="87" spans="1:8">
      <c r="A87" s="425" t="str">
        <f t="shared" si="6"/>
        <v>ОРГТЕХНИКА АД</v>
      </c>
      <c r="B87" s="425" t="str">
        <f t="shared" si="7"/>
        <v>118001673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46</v>
      </c>
    </row>
    <row r="88" spans="1:8">
      <c r="A88" s="425" t="str">
        <f t="shared" si="6"/>
        <v>ОРГТЕХНИКА АД</v>
      </c>
      <c r="B88" s="425" t="str">
        <f t="shared" si="7"/>
        <v>118001673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46</v>
      </c>
    </row>
    <row r="89" spans="1:8">
      <c r="A89" s="425" t="str">
        <f t="shared" si="6"/>
        <v>ОРГТЕХНИКА АД</v>
      </c>
      <c r="B89" s="425" t="str">
        <f t="shared" si="7"/>
        <v>118001673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>ОРГТЕХНИКА АД</v>
      </c>
      <c r="B90" s="425" t="str">
        <f t="shared" si="7"/>
        <v>118001673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ОРГТЕХНИКА АД</v>
      </c>
      <c r="B91" s="425" t="str">
        <f t="shared" si="7"/>
        <v>118001673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549</v>
      </c>
    </row>
    <row r="92" spans="1:8">
      <c r="A92" s="425" t="str">
        <f t="shared" si="6"/>
        <v>ОРГТЕХНИКА АД</v>
      </c>
      <c r="B92" s="425" t="str">
        <f t="shared" si="7"/>
        <v>118001673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ОРГТЕХНИКА АД</v>
      </c>
      <c r="B93" s="425" t="str">
        <f t="shared" si="7"/>
        <v>118001673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595</v>
      </c>
    </row>
    <row r="94" spans="1:8">
      <c r="A94" s="425" t="str">
        <f t="shared" si="6"/>
        <v>ОРГТЕХНИКА АД</v>
      </c>
      <c r="B94" s="425" t="str">
        <f t="shared" si="7"/>
        <v>118001673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1553</v>
      </c>
    </row>
    <row r="95" spans="1:8">
      <c r="A95" s="425" t="str">
        <f t="shared" si="6"/>
        <v>ОРГТЕХНИКА АД</v>
      </c>
      <c r="B95" s="425" t="str">
        <f t="shared" si="7"/>
        <v>118001673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ОРГТЕХНИКА АД</v>
      </c>
      <c r="B96" s="425" t="str">
        <f t="shared" si="7"/>
        <v>118001673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ОРГТЕХНИКА АД</v>
      </c>
      <c r="B97" s="425" t="str">
        <f t="shared" si="7"/>
        <v>118001673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ОРГТЕХНИКА АД</v>
      </c>
      <c r="B98" s="425" t="str">
        <f t="shared" si="7"/>
        <v>118001673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ОРГТЕХНИКА АД</v>
      </c>
      <c r="B99" s="425" t="str">
        <f t="shared" ref="B99:B125" si="10">pdeBulstat</f>
        <v>118001673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ОРГТЕХНИКА АД</v>
      </c>
      <c r="B100" s="425" t="str">
        <f t="shared" si="10"/>
        <v>118001673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>ОРГТЕХНИКА АД</v>
      </c>
      <c r="B101" s="425" t="str">
        <f t="shared" si="10"/>
        <v>118001673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ОРГТЕХНИКА АД</v>
      </c>
      <c r="B102" s="425" t="str">
        <f t="shared" si="10"/>
        <v>118001673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0</v>
      </c>
    </row>
    <row r="103" spans="1:8">
      <c r="A103" s="425" t="str">
        <f t="shared" si="9"/>
        <v>ОРГТЕХНИКА АД</v>
      </c>
      <c r="B103" s="425" t="str">
        <f t="shared" si="10"/>
        <v>118001673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35</v>
      </c>
    </row>
    <row r="104" spans="1:8">
      <c r="A104" s="425" t="str">
        <f t="shared" si="9"/>
        <v>ОРГТЕХНИКА АД</v>
      </c>
      <c r="B104" s="425" t="str">
        <f t="shared" si="10"/>
        <v>118001673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ОРГТЕХНИКА АД</v>
      </c>
      <c r="B105" s="425" t="str">
        <f t="shared" si="10"/>
        <v>118001673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ОРГТЕХНИКА АД</v>
      </c>
      <c r="B106" s="425" t="str">
        <f t="shared" si="10"/>
        <v>118001673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ОРГТЕХНИКА АД</v>
      </c>
      <c r="B107" s="425" t="str">
        <f t="shared" si="10"/>
        <v>118001673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35</v>
      </c>
    </row>
    <row r="108" spans="1:8">
      <c r="A108" s="425" t="str">
        <f t="shared" si="9"/>
        <v>ОРГТЕХНИКА АД</v>
      </c>
      <c r="B108" s="425" t="str">
        <f t="shared" si="10"/>
        <v>118001673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53</v>
      </c>
    </row>
    <row r="109" spans="1:8">
      <c r="A109" s="425" t="str">
        <f t="shared" si="9"/>
        <v>ОРГТЕХНИКА АД</v>
      </c>
      <c r="B109" s="425" t="str">
        <f t="shared" si="10"/>
        <v>118001673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ОРГТЕХНИКА АД</v>
      </c>
      <c r="B110" s="425" t="str">
        <f t="shared" si="10"/>
        <v>118001673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861</v>
      </c>
    </row>
    <row r="111" spans="1:8">
      <c r="A111" s="425" t="str">
        <f t="shared" si="9"/>
        <v>ОРГТЕХНИКА АД</v>
      </c>
      <c r="B111" s="425" t="str">
        <f t="shared" si="10"/>
        <v>118001673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ОРГТЕХНИКА АД</v>
      </c>
      <c r="B112" s="425" t="str">
        <f t="shared" si="10"/>
        <v>118001673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ОРГТЕХНИКА АД</v>
      </c>
      <c r="B113" s="425" t="str">
        <f t="shared" si="10"/>
        <v>118001673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272</v>
      </c>
    </row>
    <row r="114" spans="1:8">
      <c r="A114" s="425" t="str">
        <f t="shared" si="9"/>
        <v>ОРГТЕХНИКА АД</v>
      </c>
      <c r="B114" s="425" t="str">
        <f t="shared" si="10"/>
        <v>118001673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123</v>
      </c>
    </row>
    <row r="115" spans="1:8">
      <c r="A115" s="425" t="str">
        <f t="shared" si="9"/>
        <v>ОРГТЕХНИКА АД</v>
      </c>
      <c r="B115" s="425" t="str">
        <f t="shared" si="10"/>
        <v>118001673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437</v>
      </c>
    </row>
    <row r="116" spans="1:8">
      <c r="A116" s="425" t="str">
        <f t="shared" si="9"/>
        <v>ОРГТЕХНИКА АД</v>
      </c>
      <c r="B116" s="425" t="str">
        <f t="shared" si="10"/>
        <v>118001673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21</v>
      </c>
    </row>
    <row r="117" spans="1:8">
      <c r="A117" s="425" t="str">
        <f t="shared" si="9"/>
        <v>ОРГТЕХНИКА АД</v>
      </c>
      <c r="B117" s="425" t="str">
        <f t="shared" si="10"/>
        <v>118001673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8</v>
      </c>
    </row>
    <row r="118" spans="1:8">
      <c r="A118" s="425" t="str">
        <f t="shared" si="9"/>
        <v>ОРГТЕХНИКА АД</v>
      </c>
      <c r="B118" s="425" t="str">
        <f t="shared" si="10"/>
        <v>118001673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2</v>
      </c>
    </row>
    <row r="119" spans="1:8">
      <c r="A119" s="425" t="str">
        <f t="shared" si="9"/>
        <v>ОРГТЕХНИКА АД</v>
      </c>
      <c r="B119" s="425" t="str">
        <f t="shared" si="10"/>
        <v>118001673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ОРГТЕХНИКА АД</v>
      </c>
      <c r="B120" s="425" t="str">
        <f t="shared" si="10"/>
        <v>118001673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916</v>
      </c>
    </row>
    <row r="121" spans="1:8">
      <c r="A121" s="425" t="str">
        <f t="shared" si="9"/>
        <v>ОРГТЕХНИКА АД</v>
      </c>
      <c r="B121" s="425" t="str">
        <f t="shared" si="10"/>
        <v>118001673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ОРГТЕХНИКА АД</v>
      </c>
      <c r="B122" s="425" t="str">
        <f t="shared" si="10"/>
        <v>118001673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ОРГТЕХНИКА АД</v>
      </c>
      <c r="B123" s="425" t="str">
        <f t="shared" si="10"/>
        <v>118001673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ОРГТЕХНИКА АД</v>
      </c>
      <c r="B124" s="425" t="str">
        <f t="shared" si="10"/>
        <v>118001673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916</v>
      </c>
    </row>
    <row r="125" spans="1:8">
      <c r="A125" s="425" t="str">
        <f t="shared" si="9"/>
        <v>ОРГТЕХНИКА АД</v>
      </c>
      <c r="B125" s="425" t="str">
        <f t="shared" si="10"/>
        <v>118001673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2504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ОРГТЕХНИКА АД</v>
      </c>
      <c r="B127" s="425" t="str">
        <f t="shared" ref="B127:B158" si="13">pdeBulstat</f>
        <v>118001673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385</v>
      </c>
    </row>
    <row r="128" spans="1:8">
      <c r="A128" s="425" t="str">
        <f t="shared" si="12"/>
        <v>ОРГТЕХНИКА АД</v>
      </c>
      <c r="B128" s="425" t="str">
        <f t="shared" si="13"/>
        <v>118001673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126</v>
      </c>
    </row>
    <row r="129" spans="1:8">
      <c r="A129" s="425" t="str">
        <f t="shared" si="12"/>
        <v>ОРГТЕХНИКА АД</v>
      </c>
      <c r="B129" s="425" t="str">
        <f t="shared" si="13"/>
        <v>118001673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7</v>
      </c>
    </row>
    <row r="130" spans="1:8">
      <c r="A130" s="425" t="str">
        <f t="shared" si="12"/>
        <v>ОРГТЕХНИКА АД</v>
      </c>
      <c r="B130" s="425" t="str">
        <f t="shared" si="13"/>
        <v>118001673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461</v>
      </c>
    </row>
    <row r="131" spans="1:8">
      <c r="A131" s="425" t="str">
        <f t="shared" si="12"/>
        <v>ОРГТЕХНИКА АД</v>
      </c>
      <c r="B131" s="425" t="str">
        <f t="shared" si="13"/>
        <v>118001673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71</v>
      </c>
    </row>
    <row r="132" spans="1:8">
      <c r="A132" s="425" t="str">
        <f t="shared" si="12"/>
        <v>ОРГТЕХНИКА АД</v>
      </c>
      <c r="B132" s="425" t="str">
        <f t="shared" si="13"/>
        <v>118001673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42</v>
      </c>
    </row>
    <row r="133" spans="1:8">
      <c r="A133" s="425" t="str">
        <f t="shared" si="12"/>
        <v>ОРГТЕХНИКА АД</v>
      </c>
      <c r="B133" s="425" t="str">
        <f t="shared" si="13"/>
        <v>118001673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27</v>
      </c>
    </row>
    <row r="134" spans="1:8">
      <c r="A134" s="425" t="str">
        <f t="shared" si="12"/>
        <v>ОРГТЕХНИКА АД</v>
      </c>
      <c r="B134" s="425" t="str">
        <f t="shared" si="13"/>
        <v>118001673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11</v>
      </c>
    </row>
    <row r="135" spans="1:8">
      <c r="A135" s="425" t="str">
        <f t="shared" si="12"/>
        <v>ОРГТЕХНИКА АД</v>
      </c>
      <c r="B135" s="425" t="str">
        <f t="shared" si="13"/>
        <v>118001673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ОРГТЕХНИКА АД</v>
      </c>
      <c r="B136" s="425" t="str">
        <f t="shared" si="13"/>
        <v>118001673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ОРГТЕХНИКА АД</v>
      </c>
      <c r="B137" s="425" t="str">
        <f t="shared" si="13"/>
        <v>118001673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1130</v>
      </c>
    </row>
    <row r="138" spans="1:8">
      <c r="A138" s="425" t="str">
        <f t="shared" si="12"/>
        <v>ОРГТЕХНИКА АД</v>
      </c>
      <c r="B138" s="425" t="str">
        <f t="shared" si="13"/>
        <v>118001673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2</v>
      </c>
    </row>
    <row r="139" spans="1:8">
      <c r="A139" s="425" t="str">
        <f t="shared" si="12"/>
        <v>ОРГТЕХНИКА АД</v>
      </c>
      <c r="B139" s="425" t="str">
        <f t="shared" si="13"/>
        <v>118001673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ОРГТЕХНИКА АД</v>
      </c>
      <c r="B140" s="425" t="str">
        <f t="shared" si="13"/>
        <v>118001673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27</v>
      </c>
    </row>
    <row r="141" spans="1:8">
      <c r="A141" s="425" t="str">
        <f t="shared" si="12"/>
        <v>ОРГТЕХНИКА АД</v>
      </c>
      <c r="B141" s="425" t="str">
        <f t="shared" si="13"/>
        <v>118001673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5</v>
      </c>
    </row>
    <row r="142" spans="1:8">
      <c r="A142" s="425" t="str">
        <f t="shared" si="12"/>
        <v>ОРГТЕХНИКА АД</v>
      </c>
      <c r="B142" s="425" t="str">
        <f t="shared" si="13"/>
        <v>118001673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34</v>
      </c>
    </row>
    <row r="143" spans="1:8">
      <c r="A143" s="425" t="str">
        <f t="shared" si="12"/>
        <v>ОРГТЕХНИКА АД</v>
      </c>
      <c r="B143" s="425" t="str">
        <f t="shared" si="13"/>
        <v>118001673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1164</v>
      </c>
    </row>
    <row r="144" spans="1:8">
      <c r="A144" s="425" t="str">
        <f t="shared" si="12"/>
        <v>ОРГТЕХНИКА АД</v>
      </c>
      <c r="B144" s="425" t="str">
        <f t="shared" si="13"/>
        <v>118001673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549</v>
      </c>
    </row>
    <row r="145" spans="1:8">
      <c r="A145" s="425" t="str">
        <f t="shared" si="12"/>
        <v>ОРГТЕХНИКА АД</v>
      </c>
      <c r="B145" s="425" t="str">
        <f t="shared" si="13"/>
        <v>118001673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ОРГТЕХНИКА АД</v>
      </c>
      <c r="B146" s="425" t="str">
        <f t="shared" si="13"/>
        <v>118001673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ОРГТЕХНИКА АД</v>
      </c>
      <c r="B147" s="425" t="str">
        <f t="shared" si="13"/>
        <v>118001673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1164</v>
      </c>
    </row>
    <row r="148" spans="1:8">
      <c r="A148" s="425" t="str">
        <f t="shared" si="12"/>
        <v>ОРГТЕХНИКА АД</v>
      </c>
      <c r="B148" s="425" t="str">
        <f t="shared" si="13"/>
        <v>118001673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549</v>
      </c>
    </row>
    <row r="149" spans="1:8">
      <c r="A149" s="425" t="str">
        <f t="shared" si="12"/>
        <v>ОРГТЕХНИКА АД</v>
      </c>
      <c r="B149" s="425" t="str">
        <f t="shared" si="13"/>
        <v>118001673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ОРГТЕХНИКА АД</v>
      </c>
      <c r="B150" s="425" t="str">
        <f t="shared" si="13"/>
        <v>118001673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ОРГТЕХНИКА АД</v>
      </c>
      <c r="B151" s="425" t="str">
        <f t="shared" si="13"/>
        <v>118001673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ОРГТЕХНИКА АД</v>
      </c>
      <c r="B152" s="425" t="str">
        <f t="shared" si="13"/>
        <v>118001673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ОРГТЕХНИКА АД</v>
      </c>
      <c r="B153" s="425" t="str">
        <f t="shared" si="13"/>
        <v>118001673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549</v>
      </c>
    </row>
    <row r="154" spans="1:8">
      <c r="A154" s="425" t="str">
        <f t="shared" si="12"/>
        <v>ОРГТЕХНИКА АД</v>
      </c>
      <c r="B154" s="425" t="str">
        <f t="shared" si="13"/>
        <v>118001673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ОРГТЕХНИКА АД</v>
      </c>
      <c r="B155" s="425" t="str">
        <f t="shared" si="13"/>
        <v>118001673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549</v>
      </c>
    </row>
    <row r="156" spans="1:8">
      <c r="A156" s="425" t="str">
        <f t="shared" si="12"/>
        <v>ОРГТЕХНИКА АД</v>
      </c>
      <c r="B156" s="425" t="str">
        <f t="shared" si="13"/>
        <v>118001673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1713</v>
      </c>
    </row>
    <row r="157" spans="1:8">
      <c r="A157" s="425" t="str">
        <f t="shared" si="12"/>
        <v>ОРГТЕХНИКА АД</v>
      </c>
      <c r="B157" s="425" t="str">
        <f t="shared" si="13"/>
        <v>118001673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356</v>
      </c>
    </row>
    <row r="158" spans="1:8">
      <c r="A158" s="425" t="str">
        <f t="shared" si="12"/>
        <v>ОРГТЕХНИКА АД</v>
      </c>
      <c r="B158" s="425" t="str">
        <f t="shared" si="13"/>
        <v>118001673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ОРГТЕХНИКА АД</v>
      </c>
      <c r="B159" s="425" t="str">
        <f t="shared" ref="B159:B179" si="16">pdeBulstat</f>
        <v>118001673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21</v>
      </c>
    </row>
    <row r="160" spans="1:8">
      <c r="A160" s="425" t="str">
        <f t="shared" si="15"/>
        <v>ОРГТЕХНИКА АД</v>
      </c>
      <c r="B160" s="425" t="str">
        <f t="shared" si="16"/>
        <v>118001673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1306</v>
      </c>
    </row>
    <row r="161" spans="1:8">
      <c r="A161" s="425" t="str">
        <f t="shared" si="15"/>
        <v>ОРГТЕХНИКА АД</v>
      </c>
      <c r="B161" s="425" t="str">
        <f t="shared" si="16"/>
        <v>118001673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1683</v>
      </c>
    </row>
    <row r="162" spans="1:8">
      <c r="A162" s="425" t="str">
        <f t="shared" si="15"/>
        <v>ОРГТЕХНИКА АД</v>
      </c>
      <c r="B162" s="425" t="str">
        <f t="shared" si="16"/>
        <v>118001673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7</v>
      </c>
    </row>
    <row r="163" spans="1:8">
      <c r="A163" s="425" t="str">
        <f t="shared" si="15"/>
        <v>ОРГТЕХНИКА АД</v>
      </c>
      <c r="B163" s="425" t="str">
        <f t="shared" si="16"/>
        <v>118001673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7</v>
      </c>
    </row>
    <row r="164" spans="1:8">
      <c r="A164" s="425" t="str">
        <f t="shared" si="15"/>
        <v>ОРГТЕХНИКА АД</v>
      </c>
      <c r="B164" s="425" t="str">
        <f t="shared" si="16"/>
        <v>118001673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>ОРГТЕХНИКА АД</v>
      </c>
      <c r="B165" s="425" t="str">
        <f t="shared" si="16"/>
        <v>118001673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ОРГТЕХНИКА АД</v>
      </c>
      <c r="B166" s="425" t="str">
        <f t="shared" si="16"/>
        <v>118001673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ОРГТЕХНИКА АД</v>
      </c>
      <c r="B167" s="425" t="str">
        <f t="shared" si="16"/>
        <v>118001673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23</v>
      </c>
    </row>
    <row r="168" spans="1:8">
      <c r="A168" s="425" t="str">
        <f t="shared" si="15"/>
        <v>ОРГТЕХНИКА АД</v>
      </c>
      <c r="B168" s="425" t="str">
        <f t="shared" si="16"/>
        <v>118001673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ОРГТЕХНИКА АД</v>
      </c>
      <c r="B169" s="425" t="str">
        <f t="shared" si="16"/>
        <v>118001673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23</v>
      </c>
    </row>
    <row r="170" spans="1:8">
      <c r="A170" s="425" t="str">
        <f t="shared" si="15"/>
        <v>ОРГТЕХНИКА АД</v>
      </c>
      <c r="B170" s="425" t="str">
        <f t="shared" si="16"/>
        <v>118001673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1713</v>
      </c>
    </row>
    <row r="171" spans="1:8">
      <c r="A171" s="425" t="str">
        <f t="shared" si="15"/>
        <v>ОРГТЕХНИКА АД</v>
      </c>
      <c r="B171" s="425" t="str">
        <f t="shared" si="16"/>
        <v>118001673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ОРГТЕХНИКА АД</v>
      </c>
      <c r="B172" s="425" t="str">
        <f t="shared" si="16"/>
        <v>118001673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ОРГТЕХНИКА АД</v>
      </c>
      <c r="B173" s="425" t="str">
        <f t="shared" si="16"/>
        <v>118001673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ОРГТЕХНИКА АД</v>
      </c>
      <c r="B174" s="425" t="str">
        <f t="shared" si="16"/>
        <v>118001673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1713</v>
      </c>
    </row>
    <row r="175" spans="1:8">
      <c r="A175" s="425" t="str">
        <f t="shared" si="15"/>
        <v>ОРГТЕХНИКА АД</v>
      </c>
      <c r="B175" s="425" t="str">
        <f t="shared" si="16"/>
        <v>118001673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ОРГТЕХНИКА АД</v>
      </c>
      <c r="B176" s="425" t="str">
        <f t="shared" si="16"/>
        <v>118001673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ОРГТЕХНИКА АД</v>
      </c>
      <c r="B177" s="425" t="str">
        <f t="shared" si="16"/>
        <v>118001673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ОРГТЕХНИКА АД</v>
      </c>
      <c r="B178" s="425" t="str">
        <f t="shared" si="16"/>
        <v>118001673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ОРГТЕХНИКА АД</v>
      </c>
      <c r="B179" s="425" t="str">
        <f t="shared" si="16"/>
        <v>118001673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1713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ОРГТЕХНИКА АД</v>
      </c>
      <c r="B181" s="425" t="str">
        <f t="shared" ref="B181:B216" si="19">pdeBulstat</f>
        <v>118001673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291</v>
      </c>
    </row>
    <row r="182" spans="1:8">
      <c r="A182" s="425" t="str">
        <f t="shared" si="18"/>
        <v>ОРГТЕХНИКА АД</v>
      </c>
      <c r="B182" s="425" t="str">
        <f t="shared" si="19"/>
        <v>118001673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-329</v>
      </c>
    </row>
    <row r="183" spans="1:8">
      <c r="A183" s="425" t="str">
        <f t="shared" si="18"/>
        <v>ОРГТЕХНИКА АД</v>
      </c>
      <c r="B183" s="425" t="str">
        <f t="shared" si="19"/>
        <v>118001673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ОРГТЕХНИКА АД</v>
      </c>
      <c r="B184" s="425" t="str">
        <f t="shared" si="19"/>
        <v>118001673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-268</v>
      </c>
    </row>
    <row r="185" spans="1:8">
      <c r="A185" s="425" t="str">
        <f t="shared" si="18"/>
        <v>ОРГТЕХНИКА АД</v>
      </c>
      <c r="B185" s="425" t="str">
        <f t="shared" si="19"/>
        <v>118001673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ОРГТЕХНИКА АД</v>
      </c>
      <c r="B186" s="425" t="str">
        <f t="shared" si="19"/>
        <v>118001673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ОРГТЕХНИКА АД</v>
      </c>
      <c r="B187" s="425" t="str">
        <f t="shared" si="19"/>
        <v>118001673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ОРГТЕХНИКА АД</v>
      </c>
      <c r="B188" s="425" t="str">
        <f t="shared" si="19"/>
        <v>118001673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ОРГТЕХНИКА АД</v>
      </c>
      <c r="B189" s="425" t="str">
        <f t="shared" si="19"/>
        <v>118001673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-1</v>
      </c>
    </row>
    <row r="190" spans="1:8">
      <c r="A190" s="425" t="str">
        <f t="shared" si="18"/>
        <v>ОРГТЕХНИКА АД</v>
      </c>
      <c r="B190" s="425" t="str">
        <f t="shared" si="19"/>
        <v>118001673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-1</v>
      </c>
    </row>
    <row r="191" spans="1:8">
      <c r="A191" s="425" t="str">
        <f t="shared" si="18"/>
        <v>ОРГТЕХНИКА АД</v>
      </c>
      <c r="B191" s="425" t="str">
        <f t="shared" si="19"/>
        <v>118001673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-308</v>
      </c>
    </row>
    <row r="192" spans="1:8">
      <c r="A192" s="425" t="str">
        <f t="shared" si="18"/>
        <v>ОРГТЕХНИКА АД</v>
      </c>
      <c r="B192" s="425" t="str">
        <f t="shared" si="19"/>
        <v>118001673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ОРГТЕХНИКА АД</v>
      </c>
      <c r="B193" s="425" t="str">
        <f t="shared" si="19"/>
        <v>118001673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707</v>
      </c>
    </row>
    <row r="194" spans="1:8">
      <c r="A194" s="425" t="str">
        <f t="shared" si="18"/>
        <v>ОРГТЕХНИКА АД</v>
      </c>
      <c r="B194" s="425" t="str">
        <f t="shared" si="19"/>
        <v>118001673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ОРГТЕХНИКА АД</v>
      </c>
      <c r="B195" s="425" t="str">
        <f t="shared" si="19"/>
        <v>118001673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ОРГТЕХНИКА АД</v>
      </c>
      <c r="B196" s="425" t="str">
        <f t="shared" si="19"/>
        <v>118001673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ОРГТЕХНИКА АД</v>
      </c>
      <c r="B197" s="425" t="str">
        <f t="shared" si="19"/>
        <v>118001673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ОРГТЕХНИКА АД</v>
      </c>
      <c r="B198" s="425" t="str">
        <f t="shared" si="19"/>
        <v>118001673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ОРГТЕХНИКА АД</v>
      </c>
      <c r="B199" s="425" t="str">
        <f t="shared" si="19"/>
        <v>118001673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ОРГТЕХНИКА АД</v>
      </c>
      <c r="B200" s="425" t="str">
        <f t="shared" si="19"/>
        <v>118001673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ОРГТЕХНИКА АД</v>
      </c>
      <c r="B201" s="425" t="str">
        <f t="shared" si="19"/>
        <v>118001673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ОРГТЕХНИКА АД</v>
      </c>
      <c r="B202" s="425" t="str">
        <f t="shared" si="19"/>
        <v>118001673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707</v>
      </c>
    </row>
    <row r="203" spans="1:8">
      <c r="A203" s="425" t="str">
        <f t="shared" si="18"/>
        <v>ОРГТЕХНИКА АД</v>
      </c>
      <c r="B203" s="425" t="str">
        <f t="shared" si="19"/>
        <v>118001673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ОРГТЕХНИКА АД</v>
      </c>
      <c r="B204" s="425" t="str">
        <f t="shared" si="19"/>
        <v>118001673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ОРГТЕХНИКА АД</v>
      </c>
      <c r="B205" s="425" t="str">
        <f t="shared" si="19"/>
        <v>118001673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108</v>
      </c>
    </row>
    <row r="206" spans="1:8">
      <c r="A206" s="425" t="str">
        <f t="shared" si="18"/>
        <v>ОРГТЕХНИКА АД</v>
      </c>
      <c r="B206" s="425" t="str">
        <f t="shared" si="19"/>
        <v>118001673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-120</v>
      </c>
    </row>
    <row r="207" spans="1:8">
      <c r="A207" s="425" t="str">
        <f t="shared" si="18"/>
        <v>ОРГТЕХНИКА АД</v>
      </c>
      <c r="B207" s="425" t="str">
        <f t="shared" si="19"/>
        <v>118001673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ОРГТЕХНИКА АД</v>
      </c>
      <c r="B208" s="425" t="str">
        <f t="shared" si="19"/>
        <v>118001673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-2</v>
      </c>
    </row>
    <row r="209" spans="1:8">
      <c r="A209" s="425" t="str">
        <f t="shared" si="18"/>
        <v>ОРГТЕХНИКА АД</v>
      </c>
      <c r="B209" s="425" t="str">
        <f t="shared" si="19"/>
        <v>118001673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ОРГТЕХНИКА АД</v>
      </c>
      <c r="B210" s="425" t="str">
        <f t="shared" si="19"/>
        <v>118001673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-2</v>
      </c>
    </row>
    <row r="211" spans="1:8">
      <c r="A211" s="425" t="str">
        <f t="shared" si="18"/>
        <v>ОРГТЕХНИКА АД</v>
      </c>
      <c r="B211" s="425" t="str">
        <f t="shared" si="19"/>
        <v>118001673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-16</v>
      </c>
    </row>
    <row r="212" spans="1:8">
      <c r="A212" s="425" t="str">
        <f t="shared" si="18"/>
        <v>ОРГТЕХНИКА АД</v>
      </c>
      <c r="B212" s="425" t="str">
        <f t="shared" si="19"/>
        <v>118001673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383</v>
      </c>
    </row>
    <row r="213" spans="1:8">
      <c r="A213" s="425" t="str">
        <f t="shared" si="18"/>
        <v>ОРГТЕХНИКА АД</v>
      </c>
      <c r="B213" s="425" t="str">
        <f t="shared" si="19"/>
        <v>118001673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1</v>
      </c>
    </row>
    <row r="214" spans="1:8">
      <c r="A214" s="425" t="str">
        <f t="shared" si="18"/>
        <v>ОРГТЕХНИКА АД</v>
      </c>
      <c r="B214" s="425" t="str">
        <f t="shared" si="19"/>
        <v>118001673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384</v>
      </c>
    </row>
    <row r="215" spans="1:8">
      <c r="A215" s="425" t="str">
        <f t="shared" si="18"/>
        <v>ОРГТЕХНИКА АД</v>
      </c>
      <c r="B215" s="425" t="str">
        <f t="shared" si="19"/>
        <v>118001673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ОРГТЕХНИКА АД</v>
      </c>
      <c r="B216" s="425" t="str">
        <f t="shared" si="19"/>
        <v>118001673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ОРГТЕХНИКА АД</v>
      </c>
      <c r="B218" s="425" t="str">
        <f t="shared" ref="B218:B281" si="22">pdeBulstat</f>
        <v>118001673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298</v>
      </c>
    </row>
    <row r="219" spans="1:8">
      <c r="A219" s="425" t="str">
        <f t="shared" si="21"/>
        <v>ОРГТЕХНИКА АД</v>
      </c>
      <c r="B219" s="425" t="str">
        <f t="shared" si="22"/>
        <v>118001673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ОРГТЕХНИКА АД</v>
      </c>
      <c r="B220" s="425" t="str">
        <f t="shared" si="22"/>
        <v>118001673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ОРГТЕХНИКА АД</v>
      </c>
      <c r="B221" s="425" t="str">
        <f t="shared" si="22"/>
        <v>118001673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ОРГТЕХНИКА АД</v>
      </c>
      <c r="B222" s="425" t="str">
        <f t="shared" si="22"/>
        <v>118001673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298</v>
      </c>
    </row>
    <row r="223" spans="1:8">
      <c r="A223" s="425" t="str">
        <f t="shared" si="21"/>
        <v>ОРГТЕХНИКА АД</v>
      </c>
      <c r="B223" s="425" t="str">
        <f t="shared" si="22"/>
        <v>118001673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ОРГТЕХНИКА АД</v>
      </c>
      <c r="B224" s="425" t="str">
        <f t="shared" si="22"/>
        <v>118001673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ОРГТЕХНИКА АД</v>
      </c>
      <c r="B225" s="425" t="str">
        <f t="shared" si="22"/>
        <v>118001673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ОРГТЕХНИКА АД</v>
      </c>
      <c r="B226" s="425" t="str">
        <f t="shared" si="22"/>
        <v>118001673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ОРГТЕХНИКА АД</v>
      </c>
      <c r="B227" s="425" t="str">
        <f t="shared" si="22"/>
        <v>118001673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ОРГТЕХНИКА АД</v>
      </c>
      <c r="B228" s="425" t="str">
        <f t="shared" si="22"/>
        <v>118001673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ОРГТЕХНИКА АД</v>
      </c>
      <c r="B229" s="425" t="str">
        <f t="shared" si="22"/>
        <v>118001673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ОРГТЕХНИКА АД</v>
      </c>
      <c r="B230" s="425" t="str">
        <f t="shared" si="22"/>
        <v>118001673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ОРГТЕХНИКА АД</v>
      </c>
      <c r="B231" s="425" t="str">
        <f t="shared" si="22"/>
        <v>118001673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ОРГТЕХНИКА АД</v>
      </c>
      <c r="B232" s="425" t="str">
        <f t="shared" si="22"/>
        <v>118001673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ОРГТЕХНИКА АД</v>
      </c>
      <c r="B233" s="425" t="str">
        <f t="shared" si="22"/>
        <v>118001673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ОРГТЕХНИКА АД</v>
      </c>
      <c r="B234" s="425" t="str">
        <f t="shared" si="22"/>
        <v>118001673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ОРГТЕХНИКА АД</v>
      </c>
      <c r="B235" s="425" t="str">
        <f t="shared" si="22"/>
        <v>118001673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ОРГТЕХНИКА АД</v>
      </c>
      <c r="B236" s="425" t="str">
        <f t="shared" si="22"/>
        <v>118001673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298</v>
      </c>
    </row>
    <row r="237" spans="1:8">
      <c r="A237" s="425" t="str">
        <f t="shared" si="21"/>
        <v>ОРГТЕХНИКА АД</v>
      </c>
      <c r="B237" s="425" t="str">
        <f t="shared" si="22"/>
        <v>118001673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ОРГТЕХНИКА АД</v>
      </c>
      <c r="B238" s="425" t="str">
        <f t="shared" si="22"/>
        <v>118001673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ОРГТЕХНИКА АД</v>
      </c>
      <c r="B239" s="425" t="str">
        <f t="shared" si="22"/>
        <v>118001673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298</v>
      </c>
    </row>
    <row r="240" spans="1:8">
      <c r="A240" s="425" t="str">
        <f t="shared" si="21"/>
        <v>ОРГТЕХНИКА АД</v>
      </c>
      <c r="B240" s="425" t="str">
        <f t="shared" si="22"/>
        <v>118001673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ОРГТЕХНИКА АД</v>
      </c>
      <c r="B241" s="425" t="str">
        <f t="shared" si="22"/>
        <v>118001673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ОРГТЕХНИКА АД</v>
      </c>
      <c r="B242" s="425" t="str">
        <f t="shared" si="22"/>
        <v>118001673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ОРГТЕХНИКА АД</v>
      </c>
      <c r="B243" s="425" t="str">
        <f t="shared" si="22"/>
        <v>118001673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ОРГТЕХНИКА АД</v>
      </c>
      <c r="B244" s="425" t="str">
        <f t="shared" si="22"/>
        <v>118001673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ОРГТЕХНИКА АД</v>
      </c>
      <c r="B245" s="425" t="str">
        <f t="shared" si="22"/>
        <v>118001673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ОРГТЕХНИКА АД</v>
      </c>
      <c r="B246" s="425" t="str">
        <f t="shared" si="22"/>
        <v>118001673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ОРГТЕХНИКА АД</v>
      </c>
      <c r="B247" s="425" t="str">
        <f t="shared" si="22"/>
        <v>118001673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ОРГТЕХНИКА АД</v>
      </c>
      <c r="B248" s="425" t="str">
        <f t="shared" si="22"/>
        <v>118001673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ОРГТЕХНИКА АД</v>
      </c>
      <c r="B249" s="425" t="str">
        <f t="shared" si="22"/>
        <v>118001673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ОРГТЕХНИКА АД</v>
      </c>
      <c r="B250" s="425" t="str">
        <f t="shared" si="22"/>
        <v>118001673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ОРГТЕХНИКА АД</v>
      </c>
      <c r="B251" s="425" t="str">
        <f t="shared" si="22"/>
        <v>118001673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ОРГТЕХНИКА АД</v>
      </c>
      <c r="B252" s="425" t="str">
        <f t="shared" si="22"/>
        <v>118001673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ОРГТЕХНИКА АД</v>
      </c>
      <c r="B253" s="425" t="str">
        <f t="shared" si="22"/>
        <v>118001673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ОРГТЕХНИКА АД</v>
      </c>
      <c r="B254" s="425" t="str">
        <f t="shared" si="22"/>
        <v>118001673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ОРГТЕХНИКА АД</v>
      </c>
      <c r="B255" s="425" t="str">
        <f t="shared" si="22"/>
        <v>118001673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ОРГТЕХНИКА АД</v>
      </c>
      <c r="B256" s="425" t="str">
        <f t="shared" si="22"/>
        <v>118001673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ОРГТЕХНИКА АД</v>
      </c>
      <c r="B257" s="425" t="str">
        <f t="shared" si="22"/>
        <v>118001673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ОРГТЕХНИКА АД</v>
      </c>
      <c r="B258" s="425" t="str">
        <f t="shared" si="22"/>
        <v>118001673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ОРГТЕХНИКА АД</v>
      </c>
      <c r="B259" s="425" t="str">
        <f t="shared" si="22"/>
        <v>118001673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ОРГТЕХНИКА АД</v>
      </c>
      <c r="B260" s="425" t="str">
        <f t="shared" si="22"/>
        <v>118001673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ОРГТЕХНИКА АД</v>
      </c>
      <c r="B261" s="425" t="str">
        <f t="shared" si="22"/>
        <v>118001673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ОРГТЕХНИКА АД</v>
      </c>
      <c r="B262" s="425" t="str">
        <f t="shared" si="22"/>
        <v>118001673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180</v>
      </c>
    </row>
    <row r="263" spans="1:8">
      <c r="A263" s="425" t="str">
        <f t="shared" si="21"/>
        <v>ОРГТЕХНИКА АД</v>
      </c>
      <c r="B263" s="425" t="str">
        <f t="shared" si="22"/>
        <v>118001673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ОРГТЕХНИКА АД</v>
      </c>
      <c r="B264" s="425" t="str">
        <f t="shared" si="22"/>
        <v>118001673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ОРГТЕХНИКА АД</v>
      </c>
      <c r="B265" s="425" t="str">
        <f t="shared" si="22"/>
        <v>118001673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ОРГТЕХНИКА АД</v>
      </c>
      <c r="B266" s="425" t="str">
        <f t="shared" si="22"/>
        <v>118001673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180</v>
      </c>
    </row>
    <row r="267" spans="1:8">
      <c r="A267" s="425" t="str">
        <f t="shared" si="21"/>
        <v>ОРГТЕХНИКА АД</v>
      </c>
      <c r="B267" s="425" t="str">
        <f t="shared" si="22"/>
        <v>118001673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ОРГТЕХНИКА АД</v>
      </c>
      <c r="B268" s="425" t="str">
        <f t="shared" si="22"/>
        <v>118001673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ОРГТЕХНИКА АД</v>
      </c>
      <c r="B269" s="425" t="str">
        <f t="shared" si="22"/>
        <v>118001673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ОРГТЕХНИКА АД</v>
      </c>
      <c r="B270" s="425" t="str">
        <f t="shared" si="22"/>
        <v>118001673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ОРГТЕХНИКА АД</v>
      </c>
      <c r="B271" s="425" t="str">
        <f t="shared" si="22"/>
        <v>118001673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ОРГТЕХНИКА АД</v>
      </c>
      <c r="B272" s="425" t="str">
        <f t="shared" si="22"/>
        <v>118001673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ОРГТЕХНИКА АД</v>
      </c>
      <c r="B273" s="425" t="str">
        <f t="shared" si="22"/>
        <v>118001673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ОРГТЕХНИКА АД</v>
      </c>
      <c r="B274" s="425" t="str">
        <f t="shared" si="22"/>
        <v>118001673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ОРГТЕХНИКА АД</v>
      </c>
      <c r="B275" s="425" t="str">
        <f t="shared" si="22"/>
        <v>118001673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ОРГТЕХНИКА АД</v>
      </c>
      <c r="B276" s="425" t="str">
        <f t="shared" si="22"/>
        <v>118001673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ОРГТЕХНИКА АД</v>
      </c>
      <c r="B277" s="425" t="str">
        <f t="shared" si="22"/>
        <v>118001673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ОРГТЕХНИКА АД</v>
      </c>
      <c r="B278" s="425" t="str">
        <f t="shared" si="22"/>
        <v>118001673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ОРГТЕХНИКА АД</v>
      </c>
      <c r="B279" s="425" t="str">
        <f t="shared" si="22"/>
        <v>118001673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ОРГТЕХНИКА АД</v>
      </c>
      <c r="B280" s="425" t="str">
        <f t="shared" si="22"/>
        <v>118001673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180</v>
      </c>
    </row>
    <row r="281" spans="1:8">
      <c r="A281" s="425" t="str">
        <f t="shared" si="21"/>
        <v>ОРГТЕХНИКА АД</v>
      </c>
      <c r="B281" s="425" t="str">
        <f t="shared" si="22"/>
        <v>118001673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ОРГТЕХНИКА АД</v>
      </c>
      <c r="B282" s="425" t="str">
        <f t="shared" ref="B282:B345" si="25">pdeBulstat</f>
        <v>118001673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ОРГТЕХНИКА АД</v>
      </c>
      <c r="B283" s="425" t="str">
        <f t="shared" si="25"/>
        <v>118001673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180</v>
      </c>
    </row>
    <row r="284" spans="1:8">
      <c r="A284" s="425" t="str">
        <f t="shared" si="24"/>
        <v>ОРГТЕХНИКА АД</v>
      </c>
      <c r="B284" s="425" t="str">
        <f t="shared" si="25"/>
        <v>118001673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328</v>
      </c>
    </row>
    <row r="285" spans="1:8">
      <c r="A285" s="425" t="str">
        <f t="shared" si="24"/>
        <v>ОРГТЕХНИКА АД</v>
      </c>
      <c r="B285" s="425" t="str">
        <f t="shared" si="25"/>
        <v>118001673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ОРГТЕХНИКА АД</v>
      </c>
      <c r="B286" s="425" t="str">
        <f t="shared" si="25"/>
        <v>118001673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ОРГТЕХНИКА АД</v>
      </c>
      <c r="B287" s="425" t="str">
        <f t="shared" si="25"/>
        <v>118001673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ОРГТЕХНИКА АД</v>
      </c>
      <c r="B288" s="425" t="str">
        <f t="shared" si="25"/>
        <v>118001673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328</v>
      </c>
    </row>
    <row r="289" spans="1:8">
      <c r="A289" s="425" t="str">
        <f t="shared" si="24"/>
        <v>ОРГТЕХНИКА АД</v>
      </c>
      <c r="B289" s="425" t="str">
        <f t="shared" si="25"/>
        <v>118001673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ОРГТЕХНИКА АД</v>
      </c>
      <c r="B290" s="425" t="str">
        <f t="shared" si="25"/>
        <v>118001673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ОРГТЕХНИКА АД</v>
      </c>
      <c r="B291" s="425" t="str">
        <f t="shared" si="25"/>
        <v>118001673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ОРГТЕХНИКА АД</v>
      </c>
      <c r="B292" s="425" t="str">
        <f t="shared" si="25"/>
        <v>118001673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ОРГТЕХНИКА АД</v>
      </c>
      <c r="B293" s="425" t="str">
        <f t="shared" si="25"/>
        <v>118001673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ОРГТЕХНИКА АД</v>
      </c>
      <c r="B294" s="425" t="str">
        <f t="shared" si="25"/>
        <v>118001673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ОРГТЕХНИКА АД</v>
      </c>
      <c r="B295" s="425" t="str">
        <f t="shared" si="25"/>
        <v>118001673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ОРГТЕХНИКА АД</v>
      </c>
      <c r="B296" s="425" t="str">
        <f t="shared" si="25"/>
        <v>118001673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ОРГТЕХНИКА АД</v>
      </c>
      <c r="B297" s="425" t="str">
        <f t="shared" si="25"/>
        <v>118001673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ОРГТЕХНИКА АД</v>
      </c>
      <c r="B298" s="425" t="str">
        <f t="shared" si="25"/>
        <v>118001673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ОРГТЕХНИКА АД</v>
      </c>
      <c r="B299" s="425" t="str">
        <f t="shared" si="25"/>
        <v>118001673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ОРГТЕХНИКА АД</v>
      </c>
      <c r="B300" s="425" t="str">
        <f t="shared" si="25"/>
        <v>118001673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ОРГТЕХНИКА АД</v>
      </c>
      <c r="B301" s="425" t="str">
        <f t="shared" si="25"/>
        <v>118001673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ОРГТЕХНИКА АД</v>
      </c>
      <c r="B302" s="425" t="str">
        <f t="shared" si="25"/>
        <v>118001673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328</v>
      </c>
    </row>
    <row r="303" spans="1:8">
      <c r="A303" s="425" t="str">
        <f t="shared" si="24"/>
        <v>ОРГТЕХНИКА АД</v>
      </c>
      <c r="B303" s="425" t="str">
        <f t="shared" si="25"/>
        <v>118001673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ОРГТЕХНИКА АД</v>
      </c>
      <c r="B304" s="425" t="str">
        <f t="shared" si="25"/>
        <v>118001673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ОРГТЕХНИКА АД</v>
      </c>
      <c r="B305" s="425" t="str">
        <f t="shared" si="25"/>
        <v>118001673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328</v>
      </c>
    </row>
    <row r="306" spans="1:8">
      <c r="A306" s="425" t="str">
        <f t="shared" si="24"/>
        <v>ОРГТЕХНИКА АД</v>
      </c>
      <c r="B306" s="425" t="str">
        <f t="shared" si="25"/>
        <v>118001673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ОРГТЕХНИКА АД</v>
      </c>
      <c r="B307" s="425" t="str">
        <f t="shared" si="25"/>
        <v>118001673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ОРГТЕХНИКА АД</v>
      </c>
      <c r="B308" s="425" t="str">
        <f t="shared" si="25"/>
        <v>118001673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ОРГТЕХНИКА АД</v>
      </c>
      <c r="B309" s="425" t="str">
        <f t="shared" si="25"/>
        <v>118001673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ОРГТЕХНИКА АД</v>
      </c>
      <c r="B310" s="425" t="str">
        <f t="shared" si="25"/>
        <v>118001673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ОРГТЕХНИКА АД</v>
      </c>
      <c r="B311" s="425" t="str">
        <f t="shared" si="25"/>
        <v>118001673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ОРГТЕХНИКА АД</v>
      </c>
      <c r="B312" s="425" t="str">
        <f t="shared" si="25"/>
        <v>118001673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ОРГТЕХНИКА АД</v>
      </c>
      <c r="B313" s="425" t="str">
        <f t="shared" si="25"/>
        <v>118001673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ОРГТЕХНИКА АД</v>
      </c>
      <c r="B314" s="425" t="str">
        <f t="shared" si="25"/>
        <v>118001673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ОРГТЕХНИКА АД</v>
      </c>
      <c r="B315" s="425" t="str">
        <f t="shared" si="25"/>
        <v>118001673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ОРГТЕХНИКА АД</v>
      </c>
      <c r="B316" s="425" t="str">
        <f t="shared" si="25"/>
        <v>118001673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ОРГТЕХНИКА АД</v>
      </c>
      <c r="B317" s="425" t="str">
        <f t="shared" si="25"/>
        <v>118001673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ОРГТЕХНИКА АД</v>
      </c>
      <c r="B318" s="425" t="str">
        <f t="shared" si="25"/>
        <v>118001673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ОРГТЕХНИКА АД</v>
      </c>
      <c r="B319" s="425" t="str">
        <f t="shared" si="25"/>
        <v>118001673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ОРГТЕХНИКА АД</v>
      </c>
      <c r="B320" s="425" t="str">
        <f t="shared" si="25"/>
        <v>118001673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ОРГТЕХНИКА АД</v>
      </c>
      <c r="B321" s="425" t="str">
        <f t="shared" si="25"/>
        <v>118001673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ОРГТЕХНИКА АД</v>
      </c>
      <c r="B322" s="425" t="str">
        <f t="shared" si="25"/>
        <v>118001673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ОРГТЕХНИКА АД</v>
      </c>
      <c r="B323" s="425" t="str">
        <f t="shared" si="25"/>
        <v>118001673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ОРГТЕХНИКА АД</v>
      </c>
      <c r="B324" s="425" t="str">
        <f t="shared" si="25"/>
        <v>118001673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ОРГТЕХНИКА АД</v>
      </c>
      <c r="B325" s="425" t="str">
        <f t="shared" si="25"/>
        <v>118001673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ОРГТЕХНИКА АД</v>
      </c>
      <c r="B326" s="425" t="str">
        <f t="shared" si="25"/>
        <v>118001673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ОРГТЕХНИКА АД</v>
      </c>
      <c r="B327" s="425" t="str">
        <f t="shared" si="25"/>
        <v>118001673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ОРГТЕХНИКА АД</v>
      </c>
      <c r="B328" s="425" t="str">
        <f t="shared" si="25"/>
        <v>118001673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152</v>
      </c>
    </row>
    <row r="329" spans="1:8">
      <c r="A329" s="425" t="str">
        <f t="shared" si="24"/>
        <v>ОРГТЕХНИКА АД</v>
      </c>
      <c r="B329" s="425" t="str">
        <f t="shared" si="25"/>
        <v>118001673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ОРГТЕХНИКА АД</v>
      </c>
      <c r="B330" s="425" t="str">
        <f t="shared" si="25"/>
        <v>118001673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ОРГТЕХНИКА АД</v>
      </c>
      <c r="B331" s="425" t="str">
        <f t="shared" si="25"/>
        <v>118001673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ОРГТЕХНИКА АД</v>
      </c>
      <c r="B332" s="425" t="str">
        <f t="shared" si="25"/>
        <v>118001673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152</v>
      </c>
    </row>
    <row r="333" spans="1:8">
      <c r="A333" s="425" t="str">
        <f t="shared" si="24"/>
        <v>ОРГТЕХНИКА АД</v>
      </c>
      <c r="B333" s="425" t="str">
        <f t="shared" si="25"/>
        <v>118001673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ОРГТЕХНИКА АД</v>
      </c>
      <c r="B334" s="425" t="str">
        <f t="shared" si="25"/>
        <v>118001673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ОРГТЕХНИКА АД</v>
      </c>
      <c r="B335" s="425" t="str">
        <f t="shared" si="25"/>
        <v>118001673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ОРГТЕХНИКА АД</v>
      </c>
      <c r="B336" s="425" t="str">
        <f t="shared" si="25"/>
        <v>118001673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ОРГТЕХНИКА АД</v>
      </c>
      <c r="B337" s="425" t="str">
        <f t="shared" si="25"/>
        <v>118001673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ОРГТЕХНИКА АД</v>
      </c>
      <c r="B338" s="425" t="str">
        <f t="shared" si="25"/>
        <v>118001673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ОРГТЕХНИКА АД</v>
      </c>
      <c r="B339" s="425" t="str">
        <f t="shared" si="25"/>
        <v>118001673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ОРГТЕХНИКА АД</v>
      </c>
      <c r="B340" s="425" t="str">
        <f t="shared" si="25"/>
        <v>118001673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ОРГТЕХНИКА АД</v>
      </c>
      <c r="B341" s="425" t="str">
        <f t="shared" si="25"/>
        <v>118001673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ОРГТЕХНИКА АД</v>
      </c>
      <c r="B342" s="425" t="str">
        <f t="shared" si="25"/>
        <v>118001673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ОРГТЕХНИКА АД</v>
      </c>
      <c r="B343" s="425" t="str">
        <f t="shared" si="25"/>
        <v>118001673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ОРГТЕХНИКА АД</v>
      </c>
      <c r="B344" s="425" t="str">
        <f t="shared" si="25"/>
        <v>118001673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ОРГТЕХНИКА АД</v>
      </c>
      <c r="B345" s="425" t="str">
        <f t="shared" si="25"/>
        <v>118001673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ОРГТЕХНИКА АД</v>
      </c>
      <c r="B346" s="425" t="str">
        <f t="shared" ref="B346:B409" si="28">pdeBulstat</f>
        <v>118001673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152</v>
      </c>
    </row>
    <row r="347" spans="1:8">
      <c r="A347" s="425" t="str">
        <f t="shared" si="27"/>
        <v>ОРГТЕХНИКА АД</v>
      </c>
      <c r="B347" s="425" t="str">
        <f t="shared" si="28"/>
        <v>118001673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ОРГТЕХНИКА АД</v>
      </c>
      <c r="B348" s="425" t="str">
        <f t="shared" si="28"/>
        <v>118001673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ОРГТЕХНИКА АД</v>
      </c>
      <c r="B349" s="425" t="str">
        <f t="shared" si="28"/>
        <v>118001673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152</v>
      </c>
    </row>
    <row r="350" spans="1:8">
      <c r="A350" s="425" t="str">
        <f t="shared" si="27"/>
        <v>ОРГТЕХНИКА АД</v>
      </c>
      <c r="B350" s="425" t="str">
        <f t="shared" si="28"/>
        <v>118001673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46</v>
      </c>
    </row>
    <row r="351" spans="1:8">
      <c r="A351" s="425" t="str">
        <f t="shared" si="27"/>
        <v>ОРГТЕХНИКА АД</v>
      </c>
      <c r="B351" s="425" t="str">
        <f t="shared" si="28"/>
        <v>118001673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ОРГТЕХНИКА АД</v>
      </c>
      <c r="B352" s="425" t="str">
        <f t="shared" si="28"/>
        <v>118001673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ОРГТЕХНИКА АД</v>
      </c>
      <c r="B353" s="425" t="str">
        <f t="shared" si="28"/>
        <v>118001673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ОРГТЕХНИКА АД</v>
      </c>
      <c r="B354" s="425" t="str">
        <f t="shared" si="28"/>
        <v>118001673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46</v>
      </c>
    </row>
    <row r="355" spans="1:8">
      <c r="A355" s="425" t="str">
        <f t="shared" si="27"/>
        <v>ОРГТЕХНИКА АД</v>
      </c>
      <c r="B355" s="425" t="str">
        <f t="shared" si="28"/>
        <v>118001673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549</v>
      </c>
    </row>
    <row r="356" spans="1:8">
      <c r="A356" s="425" t="str">
        <f t="shared" si="27"/>
        <v>ОРГТЕХНИКА АД</v>
      </c>
      <c r="B356" s="425" t="str">
        <f t="shared" si="28"/>
        <v>118001673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ОРГТЕХНИКА АД</v>
      </c>
      <c r="B357" s="425" t="str">
        <f t="shared" si="28"/>
        <v>118001673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ОРГТЕХНИКА АД</v>
      </c>
      <c r="B358" s="425" t="str">
        <f t="shared" si="28"/>
        <v>118001673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ОРГТЕХНИКА АД</v>
      </c>
      <c r="B359" s="425" t="str">
        <f t="shared" si="28"/>
        <v>118001673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ОРГТЕХНИКА АД</v>
      </c>
      <c r="B360" s="425" t="str">
        <f t="shared" si="28"/>
        <v>118001673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ОРГТЕХНИКА АД</v>
      </c>
      <c r="B361" s="425" t="str">
        <f t="shared" si="28"/>
        <v>118001673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ОРГТЕХНИКА АД</v>
      </c>
      <c r="B362" s="425" t="str">
        <f t="shared" si="28"/>
        <v>118001673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ОРГТЕХНИКА АД</v>
      </c>
      <c r="B363" s="425" t="str">
        <f t="shared" si="28"/>
        <v>118001673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ОРГТЕХНИКА АД</v>
      </c>
      <c r="B364" s="425" t="str">
        <f t="shared" si="28"/>
        <v>118001673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ОРГТЕХНИКА АД</v>
      </c>
      <c r="B365" s="425" t="str">
        <f t="shared" si="28"/>
        <v>118001673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ОРГТЕХНИКА АД</v>
      </c>
      <c r="B366" s="425" t="str">
        <f t="shared" si="28"/>
        <v>118001673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ОРГТЕХНИКА АД</v>
      </c>
      <c r="B367" s="425" t="str">
        <f t="shared" si="28"/>
        <v>118001673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ОРГТЕХНИКА АД</v>
      </c>
      <c r="B368" s="425" t="str">
        <f t="shared" si="28"/>
        <v>118001673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595</v>
      </c>
    </row>
    <row r="369" spans="1:8">
      <c r="A369" s="425" t="str">
        <f t="shared" si="27"/>
        <v>ОРГТЕХНИКА АД</v>
      </c>
      <c r="B369" s="425" t="str">
        <f t="shared" si="28"/>
        <v>118001673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ОРГТЕХНИКА АД</v>
      </c>
      <c r="B370" s="425" t="str">
        <f t="shared" si="28"/>
        <v>118001673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ОРГТЕХНИКА АД</v>
      </c>
      <c r="B371" s="425" t="str">
        <f t="shared" si="28"/>
        <v>118001673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595</v>
      </c>
    </row>
    <row r="372" spans="1:8">
      <c r="A372" s="425" t="str">
        <f t="shared" si="27"/>
        <v>ОРГТЕХНИКА АД</v>
      </c>
      <c r="B372" s="425" t="str">
        <f t="shared" si="28"/>
        <v>118001673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ОРГТЕХНИКА АД</v>
      </c>
      <c r="B373" s="425" t="str">
        <f t="shared" si="28"/>
        <v>118001673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ОРГТЕХНИКА АД</v>
      </c>
      <c r="B374" s="425" t="str">
        <f t="shared" si="28"/>
        <v>118001673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ОРГТЕХНИКА АД</v>
      </c>
      <c r="B375" s="425" t="str">
        <f t="shared" si="28"/>
        <v>118001673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ОРГТЕХНИКА АД</v>
      </c>
      <c r="B376" s="425" t="str">
        <f t="shared" si="28"/>
        <v>118001673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ОРГТЕХНИКА АД</v>
      </c>
      <c r="B377" s="425" t="str">
        <f t="shared" si="28"/>
        <v>118001673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ОРГТЕХНИКА АД</v>
      </c>
      <c r="B378" s="425" t="str">
        <f t="shared" si="28"/>
        <v>118001673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ОРГТЕХНИКА АД</v>
      </c>
      <c r="B379" s="425" t="str">
        <f t="shared" si="28"/>
        <v>118001673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ОРГТЕХНИКА АД</v>
      </c>
      <c r="B380" s="425" t="str">
        <f t="shared" si="28"/>
        <v>118001673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ОРГТЕХНИКА АД</v>
      </c>
      <c r="B381" s="425" t="str">
        <f t="shared" si="28"/>
        <v>118001673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ОРГТЕХНИКА АД</v>
      </c>
      <c r="B382" s="425" t="str">
        <f t="shared" si="28"/>
        <v>118001673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ОРГТЕХНИКА АД</v>
      </c>
      <c r="B383" s="425" t="str">
        <f t="shared" si="28"/>
        <v>118001673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ОРГТЕХНИКА АД</v>
      </c>
      <c r="B384" s="425" t="str">
        <f t="shared" si="28"/>
        <v>118001673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ОРГТЕХНИКА АД</v>
      </c>
      <c r="B385" s="425" t="str">
        <f t="shared" si="28"/>
        <v>118001673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ОРГТЕХНИКА АД</v>
      </c>
      <c r="B386" s="425" t="str">
        <f t="shared" si="28"/>
        <v>118001673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ОРГТЕХНИКА АД</v>
      </c>
      <c r="B387" s="425" t="str">
        <f t="shared" si="28"/>
        <v>118001673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ОРГТЕХНИКА АД</v>
      </c>
      <c r="B388" s="425" t="str">
        <f t="shared" si="28"/>
        <v>118001673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ОРГТЕХНИКА АД</v>
      </c>
      <c r="B389" s="425" t="str">
        <f t="shared" si="28"/>
        <v>118001673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ОРГТЕХНИКА АД</v>
      </c>
      <c r="B390" s="425" t="str">
        <f t="shared" si="28"/>
        <v>118001673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ОРГТЕХНИКА АД</v>
      </c>
      <c r="B391" s="425" t="str">
        <f t="shared" si="28"/>
        <v>118001673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ОРГТЕХНИКА АД</v>
      </c>
      <c r="B392" s="425" t="str">
        <f t="shared" si="28"/>
        <v>118001673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ОРГТЕХНИКА АД</v>
      </c>
      <c r="B393" s="425" t="str">
        <f t="shared" si="28"/>
        <v>118001673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ОРГТЕХНИКА АД</v>
      </c>
      <c r="B394" s="425" t="str">
        <f t="shared" si="28"/>
        <v>118001673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ОРГТЕХНИКА АД</v>
      </c>
      <c r="B395" s="425" t="str">
        <f t="shared" si="28"/>
        <v>118001673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ОРГТЕХНИКА АД</v>
      </c>
      <c r="B396" s="425" t="str">
        <f t="shared" si="28"/>
        <v>118001673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ОРГТЕХНИКА АД</v>
      </c>
      <c r="B397" s="425" t="str">
        <f t="shared" si="28"/>
        <v>118001673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ОРГТЕХНИКА АД</v>
      </c>
      <c r="B398" s="425" t="str">
        <f t="shared" si="28"/>
        <v>118001673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ОРГТЕХНИКА АД</v>
      </c>
      <c r="B399" s="425" t="str">
        <f t="shared" si="28"/>
        <v>118001673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ОРГТЕХНИКА АД</v>
      </c>
      <c r="B400" s="425" t="str">
        <f t="shared" si="28"/>
        <v>118001673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ОРГТЕХНИКА АД</v>
      </c>
      <c r="B401" s="425" t="str">
        <f t="shared" si="28"/>
        <v>118001673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ОРГТЕХНИКА АД</v>
      </c>
      <c r="B402" s="425" t="str">
        <f t="shared" si="28"/>
        <v>118001673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ОРГТЕХНИКА АД</v>
      </c>
      <c r="B403" s="425" t="str">
        <f t="shared" si="28"/>
        <v>118001673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ОРГТЕХНИКА АД</v>
      </c>
      <c r="B404" s="425" t="str">
        <f t="shared" si="28"/>
        <v>118001673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ОРГТЕХНИКА АД</v>
      </c>
      <c r="B405" s="425" t="str">
        <f t="shared" si="28"/>
        <v>118001673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ОРГТЕХНИКА АД</v>
      </c>
      <c r="B406" s="425" t="str">
        <f t="shared" si="28"/>
        <v>118001673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ОРГТЕХНИКА АД</v>
      </c>
      <c r="B407" s="425" t="str">
        <f t="shared" si="28"/>
        <v>118001673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ОРГТЕХНИКА АД</v>
      </c>
      <c r="B408" s="425" t="str">
        <f t="shared" si="28"/>
        <v>118001673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ОРГТЕХНИКА АД</v>
      </c>
      <c r="B409" s="425" t="str">
        <f t="shared" si="28"/>
        <v>118001673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ОРГТЕХНИКА АД</v>
      </c>
      <c r="B410" s="425" t="str">
        <f t="shared" ref="B410:B459" si="31">pdeBulstat</f>
        <v>118001673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ОРГТЕХНИКА АД</v>
      </c>
      <c r="B411" s="425" t="str">
        <f t="shared" si="31"/>
        <v>118001673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ОРГТЕХНИКА АД</v>
      </c>
      <c r="B412" s="425" t="str">
        <f t="shared" si="31"/>
        <v>118001673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ОРГТЕХНИКА АД</v>
      </c>
      <c r="B413" s="425" t="str">
        <f t="shared" si="31"/>
        <v>118001673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ОРГТЕХНИКА АД</v>
      </c>
      <c r="B414" s="425" t="str">
        <f t="shared" si="31"/>
        <v>118001673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ОРГТЕХНИКА АД</v>
      </c>
      <c r="B415" s="425" t="str">
        <f t="shared" si="31"/>
        <v>118001673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ОРГТЕХНИКА АД</v>
      </c>
      <c r="B416" s="425" t="str">
        <f t="shared" si="31"/>
        <v>118001673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1004</v>
      </c>
    </row>
    <row r="417" spans="1:8">
      <c r="A417" s="425" t="str">
        <f t="shared" si="30"/>
        <v>ОРГТЕХНИКА АД</v>
      </c>
      <c r="B417" s="425" t="str">
        <f t="shared" si="31"/>
        <v>118001673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ОРГТЕХНИКА АД</v>
      </c>
      <c r="B418" s="425" t="str">
        <f t="shared" si="31"/>
        <v>118001673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ОРГТЕХНИКА АД</v>
      </c>
      <c r="B419" s="425" t="str">
        <f t="shared" si="31"/>
        <v>118001673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ОРГТЕХНИКА АД</v>
      </c>
      <c r="B420" s="425" t="str">
        <f t="shared" si="31"/>
        <v>118001673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1004</v>
      </c>
    </row>
    <row r="421" spans="1:8">
      <c r="A421" s="425" t="str">
        <f t="shared" si="30"/>
        <v>ОРГТЕХНИКА АД</v>
      </c>
      <c r="B421" s="425" t="str">
        <f t="shared" si="31"/>
        <v>118001673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549</v>
      </c>
    </row>
    <row r="422" spans="1:8">
      <c r="A422" s="425" t="str">
        <f t="shared" si="30"/>
        <v>ОРГТЕХНИКА АД</v>
      </c>
      <c r="B422" s="425" t="str">
        <f t="shared" si="31"/>
        <v>118001673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ОРГТЕХНИКА АД</v>
      </c>
      <c r="B423" s="425" t="str">
        <f t="shared" si="31"/>
        <v>118001673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ОРГТЕХНИКА АД</v>
      </c>
      <c r="B424" s="425" t="str">
        <f t="shared" si="31"/>
        <v>118001673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ОРГТЕХНИКА АД</v>
      </c>
      <c r="B425" s="425" t="str">
        <f t="shared" si="31"/>
        <v>118001673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ОРГТЕХНИКА АД</v>
      </c>
      <c r="B426" s="425" t="str">
        <f t="shared" si="31"/>
        <v>118001673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ОРГТЕХНИКА АД</v>
      </c>
      <c r="B427" s="425" t="str">
        <f t="shared" si="31"/>
        <v>118001673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ОРГТЕХНИКА АД</v>
      </c>
      <c r="B428" s="425" t="str">
        <f t="shared" si="31"/>
        <v>118001673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ОРГТЕХНИКА АД</v>
      </c>
      <c r="B429" s="425" t="str">
        <f t="shared" si="31"/>
        <v>118001673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ОРГТЕХНИКА АД</v>
      </c>
      <c r="B430" s="425" t="str">
        <f t="shared" si="31"/>
        <v>118001673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ОРГТЕХНИКА АД</v>
      </c>
      <c r="B431" s="425" t="str">
        <f t="shared" si="31"/>
        <v>118001673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ОРГТЕХНИКА АД</v>
      </c>
      <c r="B432" s="425" t="str">
        <f t="shared" si="31"/>
        <v>118001673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ОРГТЕХНИКА АД</v>
      </c>
      <c r="B433" s="425" t="str">
        <f t="shared" si="31"/>
        <v>118001673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ОРГТЕХНИКА АД</v>
      </c>
      <c r="B434" s="425" t="str">
        <f t="shared" si="31"/>
        <v>118001673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1553</v>
      </c>
    </row>
    <row r="435" spans="1:8">
      <c r="A435" s="425" t="str">
        <f t="shared" si="30"/>
        <v>ОРГТЕХНИКА АД</v>
      </c>
      <c r="B435" s="425" t="str">
        <f t="shared" si="31"/>
        <v>118001673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ОРГТЕХНИКА АД</v>
      </c>
      <c r="B436" s="425" t="str">
        <f t="shared" si="31"/>
        <v>118001673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ОРГТЕХНИКА АД</v>
      </c>
      <c r="B437" s="425" t="str">
        <f t="shared" si="31"/>
        <v>118001673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1553</v>
      </c>
    </row>
    <row r="438" spans="1:8">
      <c r="A438" s="425" t="str">
        <f t="shared" si="30"/>
        <v>ОРГТЕХНИКА АД</v>
      </c>
      <c r="B438" s="425" t="str">
        <f t="shared" si="31"/>
        <v>118001673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ОРГТЕХНИКА АД</v>
      </c>
      <c r="B439" s="425" t="str">
        <f t="shared" si="31"/>
        <v>118001673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ОРГТЕХНИКА АД</v>
      </c>
      <c r="B440" s="425" t="str">
        <f t="shared" si="31"/>
        <v>118001673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ОРГТЕХНИКА АД</v>
      </c>
      <c r="B441" s="425" t="str">
        <f t="shared" si="31"/>
        <v>118001673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ОРГТЕХНИКА АД</v>
      </c>
      <c r="B442" s="425" t="str">
        <f t="shared" si="31"/>
        <v>118001673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ОРГТЕХНИКА АД</v>
      </c>
      <c r="B443" s="425" t="str">
        <f t="shared" si="31"/>
        <v>118001673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ОРГТЕХНИКА АД</v>
      </c>
      <c r="B444" s="425" t="str">
        <f t="shared" si="31"/>
        <v>118001673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ОРГТЕХНИКА АД</v>
      </c>
      <c r="B445" s="425" t="str">
        <f t="shared" si="31"/>
        <v>118001673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ОРГТЕХНИКА АД</v>
      </c>
      <c r="B446" s="425" t="str">
        <f t="shared" si="31"/>
        <v>118001673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ОРГТЕХНИКА АД</v>
      </c>
      <c r="B447" s="425" t="str">
        <f t="shared" si="31"/>
        <v>118001673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ОРГТЕХНИКА АД</v>
      </c>
      <c r="B448" s="425" t="str">
        <f t="shared" si="31"/>
        <v>118001673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ОРГТЕХНИКА АД</v>
      </c>
      <c r="B449" s="425" t="str">
        <f t="shared" si="31"/>
        <v>118001673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ОРГТЕХНИКА АД</v>
      </c>
      <c r="B450" s="425" t="str">
        <f t="shared" si="31"/>
        <v>118001673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ОРГТЕХНИКА АД</v>
      </c>
      <c r="B451" s="425" t="str">
        <f t="shared" si="31"/>
        <v>118001673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ОРГТЕХНИКА АД</v>
      </c>
      <c r="B452" s="425" t="str">
        <f t="shared" si="31"/>
        <v>118001673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ОРГТЕХНИКА АД</v>
      </c>
      <c r="B453" s="425" t="str">
        <f t="shared" si="31"/>
        <v>118001673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ОРГТЕХНИКА АД</v>
      </c>
      <c r="B454" s="425" t="str">
        <f t="shared" si="31"/>
        <v>118001673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ОРГТЕХНИКА АД</v>
      </c>
      <c r="B455" s="425" t="str">
        <f t="shared" si="31"/>
        <v>118001673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ОРГТЕХНИКА АД</v>
      </c>
      <c r="B456" s="425" t="str">
        <f t="shared" si="31"/>
        <v>118001673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ОРГТЕХНИКА АД</v>
      </c>
      <c r="B457" s="425" t="str">
        <f t="shared" si="31"/>
        <v>118001673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ОРГТЕХНИКА АД</v>
      </c>
      <c r="B458" s="425" t="str">
        <f t="shared" si="31"/>
        <v>118001673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ОРГТЕХНИКА АД</v>
      </c>
      <c r="B459" s="425" t="str">
        <f t="shared" si="31"/>
        <v>118001673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ОРГТЕХНИКА АД</v>
      </c>
      <c r="B461" s="425" t="str">
        <f t="shared" ref="B461:B524" si="34">pdeBulstat</f>
        <v>118001673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ОРГТЕХНИКА АД</v>
      </c>
      <c r="B462" s="425" t="str">
        <f t="shared" si="34"/>
        <v>118001673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ОРГТЕХНИКА АД</v>
      </c>
      <c r="B463" s="425" t="str">
        <f t="shared" si="34"/>
        <v>118001673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ОРГТЕХНИКА АД</v>
      </c>
      <c r="B464" s="425" t="str">
        <f t="shared" si="34"/>
        <v>118001673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ОРГТЕХНИКА АД</v>
      </c>
      <c r="B465" s="425" t="str">
        <f t="shared" si="34"/>
        <v>118001673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ОРГТЕХНИКА АД</v>
      </c>
      <c r="B466" s="425" t="str">
        <f t="shared" si="34"/>
        <v>118001673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ОРГТЕХНИКА АД</v>
      </c>
      <c r="B467" s="425" t="str">
        <f t="shared" si="34"/>
        <v>118001673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ОРГТЕХНИКА АД</v>
      </c>
      <c r="B468" s="425" t="str">
        <f t="shared" si="34"/>
        <v>118001673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ОРГТЕХНИКА АД</v>
      </c>
      <c r="B469" s="425" t="str">
        <f t="shared" si="34"/>
        <v>118001673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ОРГТЕХНИКА АД</v>
      </c>
      <c r="B470" s="425" t="str">
        <f t="shared" si="34"/>
        <v>118001673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ОРГТЕХНИКА АД</v>
      </c>
      <c r="B471" s="425" t="str">
        <f t="shared" si="34"/>
        <v>118001673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ОРГТЕХНИКА АД</v>
      </c>
      <c r="B472" s="425" t="str">
        <f t="shared" si="34"/>
        <v>118001673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ОРГТЕХНИКА АД</v>
      </c>
      <c r="B473" s="425" t="str">
        <f t="shared" si="34"/>
        <v>118001673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ОРГТЕХНИКА АД</v>
      </c>
      <c r="B474" s="425" t="str">
        <f t="shared" si="34"/>
        <v>118001673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ОРГТЕХНИКА АД</v>
      </c>
      <c r="B475" s="425" t="str">
        <f t="shared" si="34"/>
        <v>118001673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ОРГТЕХНИКА АД</v>
      </c>
      <c r="B476" s="425" t="str">
        <f t="shared" si="34"/>
        <v>118001673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ОРГТЕХНИКА АД</v>
      </c>
      <c r="B477" s="425" t="str">
        <f t="shared" si="34"/>
        <v>118001673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ОРГТЕХНИКА АД</v>
      </c>
      <c r="B478" s="425" t="str">
        <f t="shared" si="34"/>
        <v>118001673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ОРГТЕХНИКА АД</v>
      </c>
      <c r="B479" s="425" t="str">
        <f t="shared" si="34"/>
        <v>118001673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ОРГТЕХНИКА АД</v>
      </c>
      <c r="B480" s="425" t="str">
        <f t="shared" si="34"/>
        <v>118001673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ОРГТЕХНИКА АД</v>
      </c>
      <c r="B481" s="425" t="str">
        <f t="shared" si="34"/>
        <v>118001673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ОРГТЕХНИКА АД</v>
      </c>
      <c r="B482" s="425" t="str">
        <f t="shared" si="34"/>
        <v>118001673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ОРГТЕХНИКА АД</v>
      </c>
      <c r="B483" s="425" t="str">
        <f t="shared" si="34"/>
        <v>118001673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ОРГТЕХНИКА АД</v>
      </c>
      <c r="B484" s="425" t="str">
        <f t="shared" si="34"/>
        <v>118001673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ОРГТЕХНИКА АД</v>
      </c>
      <c r="B485" s="425" t="str">
        <f t="shared" si="34"/>
        <v>118001673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ОРГТЕХНИКА АД</v>
      </c>
      <c r="B486" s="425" t="str">
        <f t="shared" si="34"/>
        <v>118001673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ОРГТЕХНИКА АД</v>
      </c>
      <c r="B487" s="425" t="str">
        <f t="shared" si="34"/>
        <v>118001673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ОРГТЕХНИКА АД</v>
      </c>
      <c r="B488" s="425" t="str">
        <f t="shared" si="34"/>
        <v>118001673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ОРГТЕХНИКА АД</v>
      </c>
      <c r="B489" s="425" t="str">
        <f t="shared" si="34"/>
        <v>118001673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ОРГТЕХНИКА АД</v>
      </c>
      <c r="B490" s="425" t="str">
        <f t="shared" si="34"/>
        <v>118001673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ОРГТЕХНИКА АД</v>
      </c>
      <c r="B491" s="425" t="str">
        <f t="shared" si="34"/>
        <v>118001673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ОРГТЕХНИКА АД</v>
      </c>
      <c r="B492" s="425" t="str">
        <f t="shared" si="34"/>
        <v>118001673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ОРГТЕХНИКА АД</v>
      </c>
      <c r="B493" s="425" t="str">
        <f t="shared" si="34"/>
        <v>118001673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ОРГТЕХНИКА АД</v>
      </c>
      <c r="B494" s="425" t="str">
        <f t="shared" si="34"/>
        <v>118001673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ОРГТЕХНИКА АД</v>
      </c>
      <c r="B495" s="425" t="str">
        <f t="shared" si="34"/>
        <v>118001673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ОРГТЕХНИКА АД</v>
      </c>
      <c r="B496" s="425" t="str">
        <f t="shared" si="34"/>
        <v>118001673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ОРГТЕХНИКА АД</v>
      </c>
      <c r="B497" s="425" t="str">
        <f t="shared" si="34"/>
        <v>118001673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ОРГТЕХНИКА АД</v>
      </c>
      <c r="B498" s="425" t="str">
        <f t="shared" si="34"/>
        <v>118001673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ОРГТЕХНИКА АД</v>
      </c>
      <c r="B499" s="425" t="str">
        <f t="shared" si="34"/>
        <v>118001673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ОРГТЕХНИКА АД</v>
      </c>
      <c r="B500" s="425" t="str">
        <f t="shared" si="34"/>
        <v>118001673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ОРГТЕХНИКА АД</v>
      </c>
      <c r="B501" s="425" t="str">
        <f t="shared" si="34"/>
        <v>118001673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ОРГТЕХНИКА АД</v>
      </c>
      <c r="B502" s="425" t="str">
        <f t="shared" si="34"/>
        <v>118001673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ОРГТЕХНИКА АД</v>
      </c>
      <c r="B503" s="425" t="str">
        <f t="shared" si="34"/>
        <v>118001673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ОРГТЕХНИКА АД</v>
      </c>
      <c r="B504" s="425" t="str">
        <f t="shared" si="34"/>
        <v>118001673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ОРГТЕХНИКА АД</v>
      </c>
      <c r="B505" s="425" t="str">
        <f t="shared" si="34"/>
        <v>118001673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ОРГТЕХНИКА АД</v>
      </c>
      <c r="B506" s="425" t="str">
        <f t="shared" si="34"/>
        <v>118001673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ОРГТЕХНИКА АД</v>
      </c>
      <c r="B507" s="425" t="str">
        <f t="shared" si="34"/>
        <v>118001673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ОРГТЕХНИКА АД</v>
      </c>
      <c r="B508" s="425" t="str">
        <f t="shared" si="34"/>
        <v>118001673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ОРГТЕХНИКА АД</v>
      </c>
      <c r="B509" s="425" t="str">
        <f t="shared" si="34"/>
        <v>118001673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ОРГТЕХНИКА АД</v>
      </c>
      <c r="B510" s="425" t="str">
        <f t="shared" si="34"/>
        <v>118001673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ОРГТЕХНИКА АД</v>
      </c>
      <c r="B511" s="425" t="str">
        <f t="shared" si="34"/>
        <v>118001673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ОРГТЕХНИКА АД</v>
      </c>
      <c r="B512" s="425" t="str">
        <f t="shared" si="34"/>
        <v>118001673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ОРГТЕХНИКА АД</v>
      </c>
      <c r="B513" s="425" t="str">
        <f t="shared" si="34"/>
        <v>118001673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ОРГТЕХНИКА АД</v>
      </c>
      <c r="B514" s="425" t="str">
        <f t="shared" si="34"/>
        <v>118001673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ОРГТЕХНИКА АД</v>
      </c>
      <c r="B515" s="425" t="str">
        <f t="shared" si="34"/>
        <v>118001673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ОРГТЕХНИКА АД</v>
      </c>
      <c r="B516" s="425" t="str">
        <f t="shared" si="34"/>
        <v>118001673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ОРГТЕХНИКА АД</v>
      </c>
      <c r="B517" s="425" t="str">
        <f t="shared" si="34"/>
        <v>118001673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ОРГТЕХНИКА АД</v>
      </c>
      <c r="B518" s="425" t="str">
        <f t="shared" si="34"/>
        <v>118001673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ОРГТЕХНИКА АД</v>
      </c>
      <c r="B519" s="425" t="str">
        <f t="shared" si="34"/>
        <v>118001673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ОРГТЕХНИКА АД</v>
      </c>
      <c r="B520" s="425" t="str">
        <f t="shared" si="34"/>
        <v>118001673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ОРГТЕХНИКА АД</v>
      </c>
      <c r="B521" s="425" t="str">
        <f t="shared" si="34"/>
        <v>118001673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ОРГТЕХНИКА АД</v>
      </c>
      <c r="B522" s="425" t="str">
        <f t="shared" si="34"/>
        <v>118001673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ОРГТЕХНИКА АД</v>
      </c>
      <c r="B523" s="425" t="str">
        <f t="shared" si="34"/>
        <v>118001673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ОРГТЕХНИКА АД</v>
      </c>
      <c r="B524" s="425" t="str">
        <f t="shared" si="34"/>
        <v>118001673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ОРГТЕХНИКА АД</v>
      </c>
      <c r="B525" s="425" t="str">
        <f t="shared" ref="B525:B588" si="37">pdeBulstat</f>
        <v>118001673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ОРГТЕХНИКА АД</v>
      </c>
      <c r="B526" s="425" t="str">
        <f t="shared" si="37"/>
        <v>118001673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ОРГТЕХНИКА АД</v>
      </c>
      <c r="B527" s="425" t="str">
        <f t="shared" si="37"/>
        <v>118001673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ОРГТЕХНИКА АД</v>
      </c>
      <c r="B528" s="425" t="str">
        <f t="shared" si="37"/>
        <v>118001673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ОРГТЕХНИКА АД</v>
      </c>
      <c r="B529" s="425" t="str">
        <f t="shared" si="37"/>
        <v>118001673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ОРГТЕХНИКА АД</v>
      </c>
      <c r="B530" s="425" t="str">
        <f t="shared" si="37"/>
        <v>118001673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ОРГТЕХНИКА АД</v>
      </c>
      <c r="B531" s="425" t="str">
        <f t="shared" si="37"/>
        <v>118001673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ОРГТЕХНИКА АД</v>
      </c>
      <c r="B532" s="425" t="str">
        <f t="shared" si="37"/>
        <v>118001673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ОРГТЕХНИКА АД</v>
      </c>
      <c r="B533" s="425" t="str">
        <f t="shared" si="37"/>
        <v>118001673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ОРГТЕХНИКА АД</v>
      </c>
      <c r="B534" s="425" t="str">
        <f t="shared" si="37"/>
        <v>118001673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ОРГТЕХНИКА АД</v>
      </c>
      <c r="B535" s="425" t="str">
        <f t="shared" si="37"/>
        <v>118001673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ОРГТЕХНИКА АД</v>
      </c>
      <c r="B536" s="425" t="str">
        <f t="shared" si="37"/>
        <v>118001673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ОРГТЕХНИКА АД</v>
      </c>
      <c r="B537" s="425" t="str">
        <f t="shared" si="37"/>
        <v>118001673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ОРГТЕХНИКА АД</v>
      </c>
      <c r="B538" s="425" t="str">
        <f t="shared" si="37"/>
        <v>118001673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ОРГТЕХНИКА АД</v>
      </c>
      <c r="B539" s="425" t="str">
        <f t="shared" si="37"/>
        <v>118001673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ОРГТЕХНИКА АД</v>
      </c>
      <c r="B540" s="425" t="str">
        <f t="shared" si="37"/>
        <v>118001673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ОРГТЕХНИКА АД</v>
      </c>
      <c r="B541" s="425" t="str">
        <f t="shared" si="37"/>
        <v>118001673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ОРГТЕХНИКА АД</v>
      </c>
      <c r="B542" s="425" t="str">
        <f t="shared" si="37"/>
        <v>118001673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ОРГТЕХНИКА АД</v>
      </c>
      <c r="B543" s="425" t="str">
        <f t="shared" si="37"/>
        <v>118001673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ОРГТЕХНИКА АД</v>
      </c>
      <c r="B544" s="425" t="str">
        <f t="shared" si="37"/>
        <v>118001673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ОРГТЕХНИКА АД</v>
      </c>
      <c r="B545" s="425" t="str">
        <f t="shared" si="37"/>
        <v>118001673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ОРГТЕХНИКА АД</v>
      </c>
      <c r="B546" s="425" t="str">
        <f t="shared" si="37"/>
        <v>118001673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ОРГТЕХНИКА АД</v>
      </c>
      <c r="B547" s="425" t="str">
        <f t="shared" si="37"/>
        <v>118001673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ОРГТЕХНИКА АД</v>
      </c>
      <c r="B548" s="425" t="str">
        <f t="shared" si="37"/>
        <v>118001673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ОРГТЕХНИКА АД</v>
      </c>
      <c r="B549" s="425" t="str">
        <f t="shared" si="37"/>
        <v>118001673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ОРГТЕХНИКА АД</v>
      </c>
      <c r="B550" s="425" t="str">
        <f t="shared" si="37"/>
        <v>118001673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ОРГТЕХНИКА АД</v>
      </c>
      <c r="B551" s="425" t="str">
        <f t="shared" si="37"/>
        <v>118001673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ОРГТЕХНИКА АД</v>
      </c>
      <c r="B552" s="425" t="str">
        <f t="shared" si="37"/>
        <v>118001673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ОРГТЕХНИКА АД</v>
      </c>
      <c r="B553" s="425" t="str">
        <f t="shared" si="37"/>
        <v>118001673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ОРГТЕХНИКА АД</v>
      </c>
      <c r="B554" s="425" t="str">
        <f t="shared" si="37"/>
        <v>118001673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ОРГТЕХНИКА АД</v>
      </c>
      <c r="B555" s="425" t="str">
        <f t="shared" si="37"/>
        <v>118001673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ОРГТЕХНИКА АД</v>
      </c>
      <c r="B556" s="425" t="str">
        <f t="shared" si="37"/>
        <v>118001673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ОРГТЕХНИКА АД</v>
      </c>
      <c r="B557" s="425" t="str">
        <f t="shared" si="37"/>
        <v>118001673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ОРГТЕХНИКА АД</v>
      </c>
      <c r="B558" s="425" t="str">
        <f t="shared" si="37"/>
        <v>118001673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ОРГТЕХНИКА АД</v>
      </c>
      <c r="B559" s="425" t="str">
        <f t="shared" si="37"/>
        <v>118001673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ОРГТЕХНИКА АД</v>
      </c>
      <c r="B560" s="425" t="str">
        <f t="shared" si="37"/>
        <v>118001673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ОРГТЕХНИКА АД</v>
      </c>
      <c r="B561" s="425" t="str">
        <f t="shared" si="37"/>
        <v>118001673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ОРГТЕХНИКА АД</v>
      </c>
      <c r="B562" s="425" t="str">
        <f t="shared" si="37"/>
        <v>118001673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ОРГТЕХНИКА АД</v>
      </c>
      <c r="B563" s="425" t="str">
        <f t="shared" si="37"/>
        <v>118001673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ОРГТЕХНИКА АД</v>
      </c>
      <c r="B564" s="425" t="str">
        <f t="shared" si="37"/>
        <v>118001673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ОРГТЕХНИКА АД</v>
      </c>
      <c r="B565" s="425" t="str">
        <f t="shared" si="37"/>
        <v>118001673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ОРГТЕХНИКА АД</v>
      </c>
      <c r="B566" s="425" t="str">
        <f t="shared" si="37"/>
        <v>118001673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ОРГТЕХНИКА АД</v>
      </c>
      <c r="B567" s="425" t="str">
        <f t="shared" si="37"/>
        <v>118001673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ОРГТЕХНИКА АД</v>
      </c>
      <c r="B568" s="425" t="str">
        <f t="shared" si="37"/>
        <v>118001673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ОРГТЕХНИКА АД</v>
      </c>
      <c r="B569" s="425" t="str">
        <f t="shared" si="37"/>
        <v>118001673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ОРГТЕХНИКА АД</v>
      </c>
      <c r="B570" s="425" t="str">
        <f t="shared" si="37"/>
        <v>118001673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ОРГТЕХНИКА АД</v>
      </c>
      <c r="B571" s="425" t="str">
        <f t="shared" si="37"/>
        <v>118001673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ОРГТЕХНИКА АД</v>
      </c>
      <c r="B572" s="425" t="str">
        <f t="shared" si="37"/>
        <v>118001673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ОРГТЕХНИКА АД</v>
      </c>
      <c r="B573" s="425" t="str">
        <f t="shared" si="37"/>
        <v>118001673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ОРГТЕХНИКА АД</v>
      </c>
      <c r="B574" s="425" t="str">
        <f t="shared" si="37"/>
        <v>118001673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ОРГТЕХНИКА АД</v>
      </c>
      <c r="B575" s="425" t="str">
        <f t="shared" si="37"/>
        <v>118001673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ОРГТЕХНИКА АД</v>
      </c>
      <c r="B576" s="425" t="str">
        <f t="shared" si="37"/>
        <v>118001673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ОРГТЕХНИКА АД</v>
      </c>
      <c r="B577" s="425" t="str">
        <f t="shared" si="37"/>
        <v>118001673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ОРГТЕХНИКА АД</v>
      </c>
      <c r="B578" s="425" t="str">
        <f t="shared" si="37"/>
        <v>118001673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ОРГТЕХНИКА АД</v>
      </c>
      <c r="B579" s="425" t="str">
        <f t="shared" si="37"/>
        <v>118001673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ОРГТЕХНИКА АД</v>
      </c>
      <c r="B580" s="425" t="str">
        <f t="shared" si="37"/>
        <v>118001673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ОРГТЕХНИКА АД</v>
      </c>
      <c r="B581" s="425" t="str">
        <f t="shared" si="37"/>
        <v>118001673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ОРГТЕХНИКА АД</v>
      </c>
      <c r="B582" s="425" t="str">
        <f t="shared" si="37"/>
        <v>118001673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ОРГТЕХНИКА АД</v>
      </c>
      <c r="B583" s="425" t="str">
        <f t="shared" si="37"/>
        <v>118001673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ОРГТЕХНИКА АД</v>
      </c>
      <c r="B584" s="425" t="str">
        <f t="shared" si="37"/>
        <v>118001673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ОРГТЕХНИКА АД</v>
      </c>
      <c r="B585" s="425" t="str">
        <f t="shared" si="37"/>
        <v>118001673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ОРГТЕХНИКА АД</v>
      </c>
      <c r="B586" s="425" t="str">
        <f t="shared" si="37"/>
        <v>118001673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ОРГТЕХНИКА АД</v>
      </c>
      <c r="B587" s="425" t="str">
        <f t="shared" si="37"/>
        <v>118001673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ОРГТЕХНИКА АД</v>
      </c>
      <c r="B588" s="425" t="str">
        <f t="shared" si="37"/>
        <v>118001673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ОРГТЕХНИКА АД</v>
      </c>
      <c r="B589" s="425" t="str">
        <f t="shared" ref="B589:B652" si="40">pdeBulstat</f>
        <v>118001673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ОРГТЕХНИКА АД</v>
      </c>
      <c r="B590" s="425" t="str">
        <f t="shared" si="40"/>
        <v>118001673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ОРГТЕХНИКА АД</v>
      </c>
      <c r="B591" s="425" t="str">
        <f t="shared" si="40"/>
        <v>118001673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ОРГТЕХНИКА АД</v>
      </c>
      <c r="B592" s="425" t="str">
        <f t="shared" si="40"/>
        <v>118001673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ОРГТЕХНИКА АД</v>
      </c>
      <c r="B593" s="425" t="str">
        <f t="shared" si="40"/>
        <v>118001673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ОРГТЕХНИКА АД</v>
      </c>
      <c r="B594" s="425" t="str">
        <f t="shared" si="40"/>
        <v>118001673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ОРГТЕХНИКА АД</v>
      </c>
      <c r="B595" s="425" t="str">
        <f t="shared" si="40"/>
        <v>118001673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ОРГТЕХНИКА АД</v>
      </c>
      <c r="B596" s="425" t="str">
        <f t="shared" si="40"/>
        <v>118001673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ОРГТЕХНИКА АД</v>
      </c>
      <c r="B597" s="425" t="str">
        <f t="shared" si="40"/>
        <v>118001673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ОРГТЕХНИКА АД</v>
      </c>
      <c r="B598" s="425" t="str">
        <f t="shared" si="40"/>
        <v>118001673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ОРГТЕХНИКА АД</v>
      </c>
      <c r="B599" s="425" t="str">
        <f t="shared" si="40"/>
        <v>118001673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ОРГТЕХНИКА АД</v>
      </c>
      <c r="B600" s="425" t="str">
        <f t="shared" si="40"/>
        <v>118001673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ОРГТЕХНИКА АД</v>
      </c>
      <c r="B601" s="425" t="str">
        <f t="shared" si="40"/>
        <v>118001673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ОРГТЕХНИКА АД</v>
      </c>
      <c r="B602" s="425" t="str">
        <f t="shared" si="40"/>
        <v>118001673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ОРГТЕХНИКА АД</v>
      </c>
      <c r="B603" s="425" t="str">
        <f t="shared" si="40"/>
        <v>118001673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ОРГТЕХНИКА АД</v>
      </c>
      <c r="B604" s="425" t="str">
        <f t="shared" si="40"/>
        <v>118001673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ОРГТЕХНИКА АД</v>
      </c>
      <c r="B605" s="425" t="str">
        <f t="shared" si="40"/>
        <v>118001673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ОРГТЕХНИКА АД</v>
      </c>
      <c r="B606" s="425" t="str">
        <f t="shared" si="40"/>
        <v>118001673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ОРГТЕХНИКА АД</v>
      </c>
      <c r="B607" s="425" t="str">
        <f t="shared" si="40"/>
        <v>118001673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ОРГТЕХНИКА АД</v>
      </c>
      <c r="B608" s="425" t="str">
        <f t="shared" si="40"/>
        <v>118001673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ОРГТЕХНИКА АД</v>
      </c>
      <c r="B609" s="425" t="str">
        <f t="shared" si="40"/>
        <v>118001673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ОРГТЕХНИКА АД</v>
      </c>
      <c r="B610" s="425" t="str">
        <f t="shared" si="40"/>
        <v>118001673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ОРГТЕХНИКА АД</v>
      </c>
      <c r="B611" s="425" t="str">
        <f t="shared" si="40"/>
        <v>118001673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ОРГТЕХНИКА АД</v>
      </c>
      <c r="B612" s="425" t="str">
        <f t="shared" si="40"/>
        <v>118001673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ОРГТЕХНИКА АД</v>
      </c>
      <c r="B613" s="425" t="str">
        <f t="shared" si="40"/>
        <v>118001673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ОРГТЕХНИКА АД</v>
      </c>
      <c r="B614" s="425" t="str">
        <f t="shared" si="40"/>
        <v>118001673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ОРГТЕХНИКА АД</v>
      </c>
      <c r="B615" s="425" t="str">
        <f t="shared" si="40"/>
        <v>118001673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ОРГТЕХНИКА АД</v>
      </c>
      <c r="B616" s="425" t="str">
        <f t="shared" si="40"/>
        <v>118001673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ОРГТЕХНИКА АД</v>
      </c>
      <c r="B617" s="425" t="str">
        <f t="shared" si="40"/>
        <v>118001673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ОРГТЕХНИКА АД</v>
      </c>
      <c r="B618" s="425" t="str">
        <f t="shared" si="40"/>
        <v>118001673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ОРГТЕХНИКА АД</v>
      </c>
      <c r="B619" s="425" t="str">
        <f t="shared" si="40"/>
        <v>118001673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ОРГТЕХНИКА АД</v>
      </c>
      <c r="B620" s="425" t="str">
        <f t="shared" si="40"/>
        <v>118001673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ОРГТЕХНИКА АД</v>
      </c>
      <c r="B621" s="425" t="str">
        <f t="shared" si="40"/>
        <v>118001673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ОРГТЕХНИКА АД</v>
      </c>
      <c r="B622" s="425" t="str">
        <f t="shared" si="40"/>
        <v>118001673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ОРГТЕХНИКА АД</v>
      </c>
      <c r="B623" s="425" t="str">
        <f t="shared" si="40"/>
        <v>118001673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ОРГТЕХНИКА АД</v>
      </c>
      <c r="B624" s="425" t="str">
        <f t="shared" si="40"/>
        <v>118001673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ОРГТЕХНИКА АД</v>
      </c>
      <c r="B625" s="425" t="str">
        <f t="shared" si="40"/>
        <v>118001673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ОРГТЕХНИКА АД</v>
      </c>
      <c r="B626" s="425" t="str">
        <f t="shared" si="40"/>
        <v>118001673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ОРГТЕХНИКА АД</v>
      </c>
      <c r="B627" s="425" t="str">
        <f t="shared" si="40"/>
        <v>118001673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ОРГТЕХНИКА АД</v>
      </c>
      <c r="B628" s="425" t="str">
        <f t="shared" si="40"/>
        <v>118001673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ОРГТЕХНИКА АД</v>
      </c>
      <c r="B629" s="425" t="str">
        <f t="shared" si="40"/>
        <v>118001673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ОРГТЕХНИКА АД</v>
      </c>
      <c r="B630" s="425" t="str">
        <f t="shared" si="40"/>
        <v>118001673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ОРГТЕХНИКА АД</v>
      </c>
      <c r="B631" s="425" t="str">
        <f t="shared" si="40"/>
        <v>118001673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ОРГТЕХНИКА АД</v>
      </c>
      <c r="B632" s="425" t="str">
        <f t="shared" si="40"/>
        <v>118001673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ОРГТЕХНИКА АД</v>
      </c>
      <c r="B633" s="425" t="str">
        <f t="shared" si="40"/>
        <v>118001673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ОРГТЕХНИКА АД</v>
      </c>
      <c r="B634" s="425" t="str">
        <f t="shared" si="40"/>
        <v>118001673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ОРГТЕХНИКА АД</v>
      </c>
      <c r="B635" s="425" t="str">
        <f t="shared" si="40"/>
        <v>118001673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ОРГТЕХНИКА АД</v>
      </c>
      <c r="B636" s="425" t="str">
        <f t="shared" si="40"/>
        <v>118001673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ОРГТЕХНИКА АД</v>
      </c>
      <c r="B637" s="425" t="str">
        <f t="shared" si="40"/>
        <v>118001673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ОРГТЕХНИКА АД</v>
      </c>
      <c r="B638" s="425" t="str">
        <f t="shared" si="40"/>
        <v>118001673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ОРГТЕХНИКА АД</v>
      </c>
      <c r="B639" s="425" t="str">
        <f t="shared" si="40"/>
        <v>118001673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ОРГТЕХНИКА АД</v>
      </c>
      <c r="B640" s="425" t="str">
        <f t="shared" si="40"/>
        <v>118001673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ОРГТЕХНИКА АД</v>
      </c>
      <c r="B641" s="425" t="str">
        <f t="shared" si="40"/>
        <v>118001673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ОРГТЕХНИКА АД</v>
      </c>
      <c r="B642" s="425" t="str">
        <f t="shared" si="40"/>
        <v>118001673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ОРГТЕХНИКА АД</v>
      </c>
      <c r="B643" s="425" t="str">
        <f t="shared" si="40"/>
        <v>118001673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ОРГТЕХНИКА АД</v>
      </c>
      <c r="B644" s="425" t="str">
        <f t="shared" si="40"/>
        <v>118001673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ОРГТЕХНИКА АД</v>
      </c>
      <c r="B645" s="425" t="str">
        <f t="shared" si="40"/>
        <v>118001673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ОРГТЕХНИКА АД</v>
      </c>
      <c r="B646" s="425" t="str">
        <f t="shared" si="40"/>
        <v>118001673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ОРГТЕХНИКА АД</v>
      </c>
      <c r="B647" s="425" t="str">
        <f t="shared" si="40"/>
        <v>118001673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ОРГТЕХНИКА АД</v>
      </c>
      <c r="B648" s="425" t="str">
        <f t="shared" si="40"/>
        <v>118001673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ОРГТЕХНИКА АД</v>
      </c>
      <c r="B649" s="425" t="str">
        <f t="shared" si="40"/>
        <v>118001673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ОРГТЕХНИКА АД</v>
      </c>
      <c r="B650" s="425" t="str">
        <f t="shared" si="40"/>
        <v>118001673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ОРГТЕХНИКА АД</v>
      </c>
      <c r="B651" s="425" t="str">
        <f t="shared" si="40"/>
        <v>118001673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ОРГТЕХНИКА АД</v>
      </c>
      <c r="B652" s="425" t="str">
        <f t="shared" si="40"/>
        <v>118001673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ОРГТЕХНИКА АД</v>
      </c>
      <c r="B653" s="425" t="str">
        <f t="shared" ref="B653:B716" si="43">pdeBulstat</f>
        <v>118001673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ОРГТЕХНИКА АД</v>
      </c>
      <c r="B654" s="425" t="str">
        <f t="shared" si="43"/>
        <v>118001673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ОРГТЕХНИКА АД</v>
      </c>
      <c r="B655" s="425" t="str">
        <f t="shared" si="43"/>
        <v>118001673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ОРГТЕХНИКА АД</v>
      </c>
      <c r="B656" s="425" t="str">
        <f t="shared" si="43"/>
        <v>118001673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ОРГТЕХНИКА АД</v>
      </c>
      <c r="B657" s="425" t="str">
        <f t="shared" si="43"/>
        <v>118001673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ОРГТЕХНИКА АД</v>
      </c>
      <c r="B658" s="425" t="str">
        <f t="shared" si="43"/>
        <v>118001673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ОРГТЕХНИКА АД</v>
      </c>
      <c r="B659" s="425" t="str">
        <f t="shared" si="43"/>
        <v>118001673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ОРГТЕХНИКА АД</v>
      </c>
      <c r="B660" s="425" t="str">
        <f t="shared" si="43"/>
        <v>118001673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ОРГТЕХНИКА АД</v>
      </c>
      <c r="B661" s="425" t="str">
        <f t="shared" si="43"/>
        <v>118001673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ОРГТЕХНИКА АД</v>
      </c>
      <c r="B662" s="425" t="str">
        <f t="shared" si="43"/>
        <v>118001673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ОРГТЕХНИКА АД</v>
      </c>
      <c r="B663" s="425" t="str">
        <f t="shared" si="43"/>
        <v>118001673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ОРГТЕХНИКА АД</v>
      </c>
      <c r="B664" s="425" t="str">
        <f t="shared" si="43"/>
        <v>118001673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ОРГТЕХНИКА АД</v>
      </c>
      <c r="B665" s="425" t="str">
        <f t="shared" si="43"/>
        <v>118001673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ОРГТЕХНИКА АД</v>
      </c>
      <c r="B666" s="425" t="str">
        <f t="shared" si="43"/>
        <v>118001673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ОРГТЕХНИКА АД</v>
      </c>
      <c r="B667" s="425" t="str">
        <f t="shared" si="43"/>
        <v>118001673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ОРГТЕХНИКА АД</v>
      </c>
      <c r="B668" s="425" t="str">
        <f t="shared" si="43"/>
        <v>118001673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ОРГТЕХНИКА АД</v>
      </c>
      <c r="B669" s="425" t="str">
        <f t="shared" si="43"/>
        <v>118001673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ОРГТЕХНИКА АД</v>
      </c>
      <c r="B670" s="425" t="str">
        <f t="shared" si="43"/>
        <v>118001673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ОРГТЕХНИКА АД</v>
      </c>
      <c r="B671" s="425" t="str">
        <f t="shared" si="43"/>
        <v>118001673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ОРГТЕХНИКА АД</v>
      </c>
      <c r="B672" s="425" t="str">
        <f t="shared" si="43"/>
        <v>118001673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ОРГТЕХНИКА АД</v>
      </c>
      <c r="B673" s="425" t="str">
        <f t="shared" si="43"/>
        <v>118001673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ОРГТЕХНИКА АД</v>
      </c>
      <c r="B674" s="425" t="str">
        <f t="shared" si="43"/>
        <v>118001673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ОРГТЕХНИКА АД</v>
      </c>
      <c r="B675" s="425" t="str">
        <f t="shared" si="43"/>
        <v>118001673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ОРГТЕХНИКА АД</v>
      </c>
      <c r="B676" s="425" t="str">
        <f t="shared" si="43"/>
        <v>118001673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ОРГТЕХНИКА АД</v>
      </c>
      <c r="B677" s="425" t="str">
        <f t="shared" si="43"/>
        <v>118001673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ОРГТЕХНИКА АД</v>
      </c>
      <c r="B678" s="425" t="str">
        <f t="shared" si="43"/>
        <v>118001673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ОРГТЕХНИКА АД</v>
      </c>
      <c r="B679" s="425" t="str">
        <f t="shared" si="43"/>
        <v>118001673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ОРГТЕХНИКА АД</v>
      </c>
      <c r="B680" s="425" t="str">
        <f t="shared" si="43"/>
        <v>118001673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ОРГТЕХНИКА АД</v>
      </c>
      <c r="B681" s="425" t="str">
        <f t="shared" si="43"/>
        <v>118001673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ОРГТЕХНИКА АД</v>
      </c>
      <c r="B682" s="425" t="str">
        <f t="shared" si="43"/>
        <v>118001673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ОРГТЕХНИКА АД</v>
      </c>
      <c r="B683" s="425" t="str">
        <f t="shared" si="43"/>
        <v>118001673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ОРГТЕХНИКА АД</v>
      </c>
      <c r="B684" s="425" t="str">
        <f t="shared" si="43"/>
        <v>118001673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ОРГТЕХНИКА АД</v>
      </c>
      <c r="B685" s="425" t="str">
        <f t="shared" si="43"/>
        <v>118001673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ОРГТЕХНИКА АД</v>
      </c>
      <c r="B686" s="425" t="str">
        <f t="shared" si="43"/>
        <v>118001673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ОРГТЕХНИКА АД</v>
      </c>
      <c r="B687" s="425" t="str">
        <f t="shared" si="43"/>
        <v>118001673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ОРГТЕХНИКА АД</v>
      </c>
      <c r="B688" s="425" t="str">
        <f t="shared" si="43"/>
        <v>118001673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ОРГТЕХНИКА АД</v>
      </c>
      <c r="B689" s="425" t="str">
        <f t="shared" si="43"/>
        <v>118001673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ОРГТЕХНИКА АД</v>
      </c>
      <c r="B690" s="425" t="str">
        <f t="shared" si="43"/>
        <v>118001673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ОРГТЕХНИКА АД</v>
      </c>
      <c r="B691" s="425" t="str">
        <f t="shared" si="43"/>
        <v>118001673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ОРГТЕХНИКА АД</v>
      </c>
      <c r="B692" s="425" t="str">
        <f t="shared" si="43"/>
        <v>118001673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ОРГТЕХНИКА АД</v>
      </c>
      <c r="B693" s="425" t="str">
        <f t="shared" si="43"/>
        <v>118001673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ОРГТЕХНИКА АД</v>
      </c>
      <c r="B694" s="425" t="str">
        <f t="shared" si="43"/>
        <v>118001673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ОРГТЕХНИКА АД</v>
      </c>
      <c r="B695" s="425" t="str">
        <f t="shared" si="43"/>
        <v>118001673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ОРГТЕХНИКА АД</v>
      </c>
      <c r="B696" s="425" t="str">
        <f t="shared" si="43"/>
        <v>118001673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ОРГТЕХНИКА АД</v>
      </c>
      <c r="B697" s="425" t="str">
        <f t="shared" si="43"/>
        <v>118001673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ОРГТЕХНИКА АД</v>
      </c>
      <c r="B698" s="425" t="str">
        <f t="shared" si="43"/>
        <v>118001673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ОРГТЕХНИКА АД</v>
      </c>
      <c r="B699" s="425" t="str">
        <f t="shared" si="43"/>
        <v>118001673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ОРГТЕХНИКА АД</v>
      </c>
      <c r="B700" s="425" t="str">
        <f t="shared" si="43"/>
        <v>118001673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ОРГТЕХНИКА АД</v>
      </c>
      <c r="B701" s="425" t="str">
        <f t="shared" si="43"/>
        <v>118001673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ОРГТЕХНИКА АД</v>
      </c>
      <c r="B702" s="425" t="str">
        <f t="shared" si="43"/>
        <v>118001673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ОРГТЕХНИКА АД</v>
      </c>
      <c r="B703" s="425" t="str">
        <f t="shared" si="43"/>
        <v>118001673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ОРГТЕХНИКА АД</v>
      </c>
      <c r="B704" s="425" t="str">
        <f t="shared" si="43"/>
        <v>118001673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ОРГТЕХНИКА АД</v>
      </c>
      <c r="B705" s="425" t="str">
        <f t="shared" si="43"/>
        <v>118001673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ОРГТЕХНИКА АД</v>
      </c>
      <c r="B706" s="425" t="str">
        <f t="shared" si="43"/>
        <v>118001673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ОРГТЕХНИКА АД</v>
      </c>
      <c r="B707" s="425" t="str">
        <f t="shared" si="43"/>
        <v>118001673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ОРГТЕХНИКА АД</v>
      </c>
      <c r="B708" s="425" t="str">
        <f t="shared" si="43"/>
        <v>118001673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ОРГТЕХНИКА АД</v>
      </c>
      <c r="B709" s="425" t="str">
        <f t="shared" si="43"/>
        <v>118001673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ОРГТЕХНИКА АД</v>
      </c>
      <c r="B710" s="425" t="str">
        <f t="shared" si="43"/>
        <v>118001673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ОРГТЕХНИКА АД</v>
      </c>
      <c r="B711" s="425" t="str">
        <f t="shared" si="43"/>
        <v>118001673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ОРГТЕХНИКА АД</v>
      </c>
      <c r="B712" s="425" t="str">
        <f t="shared" si="43"/>
        <v>118001673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ОРГТЕХНИКА АД</v>
      </c>
      <c r="B713" s="425" t="str">
        <f t="shared" si="43"/>
        <v>118001673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ОРГТЕХНИКА АД</v>
      </c>
      <c r="B714" s="425" t="str">
        <f t="shared" si="43"/>
        <v>118001673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ОРГТЕХНИКА АД</v>
      </c>
      <c r="B715" s="425" t="str">
        <f t="shared" si="43"/>
        <v>118001673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ОРГТЕХНИКА АД</v>
      </c>
      <c r="B716" s="425" t="str">
        <f t="shared" si="43"/>
        <v>118001673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ОРГТЕХНИКА АД</v>
      </c>
      <c r="B717" s="425" t="str">
        <f t="shared" ref="B717:B780" si="46">pdeBulstat</f>
        <v>118001673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ОРГТЕХНИКА АД</v>
      </c>
      <c r="B718" s="425" t="str">
        <f t="shared" si="46"/>
        <v>118001673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ОРГТЕХНИКА АД</v>
      </c>
      <c r="B719" s="425" t="str">
        <f t="shared" si="46"/>
        <v>118001673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ОРГТЕХНИКА АД</v>
      </c>
      <c r="B720" s="425" t="str">
        <f t="shared" si="46"/>
        <v>118001673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ОРГТЕХНИКА АД</v>
      </c>
      <c r="B721" s="425" t="str">
        <f t="shared" si="46"/>
        <v>118001673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ОРГТЕХНИКА АД</v>
      </c>
      <c r="B722" s="425" t="str">
        <f t="shared" si="46"/>
        <v>118001673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ОРГТЕХНИКА АД</v>
      </c>
      <c r="B723" s="425" t="str">
        <f t="shared" si="46"/>
        <v>118001673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ОРГТЕХНИКА АД</v>
      </c>
      <c r="B724" s="425" t="str">
        <f t="shared" si="46"/>
        <v>118001673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ОРГТЕХНИКА АД</v>
      </c>
      <c r="B725" s="425" t="str">
        <f t="shared" si="46"/>
        <v>118001673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ОРГТЕХНИКА АД</v>
      </c>
      <c r="B726" s="425" t="str">
        <f t="shared" si="46"/>
        <v>118001673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ОРГТЕХНИКА АД</v>
      </c>
      <c r="B727" s="425" t="str">
        <f t="shared" si="46"/>
        <v>118001673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ОРГТЕХНИКА АД</v>
      </c>
      <c r="B728" s="425" t="str">
        <f t="shared" si="46"/>
        <v>118001673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ОРГТЕХНИКА АД</v>
      </c>
      <c r="B729" s="425" t="str">
        <f t="shared" si="46"/>
        <v>118001673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ОРГТЕХНИКА АД</v>
      </c>
      <c r="B730" s="425" t="str">
        <f t="shared" si="46"/>
        <v>118001673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ОРГТЕХНИКА АД</v>
      </c>
      <c r="B731" s="425" t="str">
        <f t="shared" si="46"/>
        <v>118001673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ОРГТЕХНИКА АД</v>
      </c>
      <c r="B732" s="425" t="str">
        <f t="shared" si="46"/>
        <v>118001673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ОРГТЕХНИКА АД</v>
      </c>
      <c r="B733" s="425" t="str">
        <f t="shared" si="46"/>
        <v>118001673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ОРГТЕХНИКА АД</v>
      </c>
      <c r="B734" s="425" t="str">
        <f t="shared" si="46"/>
        <v>118001673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ОРГТЕХНИКА АД</v>
      </c>
      <c r="B735" s="425" t="str">
        <f t="shared" si="46"/>
        <v>118001673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ОРГТЕХНИКА АД</v>
      </c>
      <c r="B736" s="425" t="str">
        <f t="shared" si="46"/>
        <v>118001673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ОРГТЕХНИКА АД</v>
      </c>
      <c r="B737" s="425" t="str">
        <f t="shared" si="46"/>
        <v>118001673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ОРГТЕХНИКА АД</v>
      </c>
      <c r="B738" s="425" t="str">
        <f t="shared" si="46"/>
        <v>118001673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ОРГТЕХНИКА АД</v>
      </c>
      <c r="B739" s="425" t="str">
        <f t="shared" si="46"/>
        <v>118001673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ОРГТЕХНИКА АД</v>
      </c>
      <c r="B740" s="425" t="str">
        <f t="shared" si="46"/>
        <v>118001673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ОРГТЕХНИКА АД</v>
      </c>
      <c r="B741" s="425" t="str">
        <f t="shared" si="46"/>
        <v>118001673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ОРГТЕХНИКА АД</v>
      </c>
      <c r="B742" s="425" t="str">
        <f t="shared" si="46"/>
        <v>118001673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ОРГТЕХНИКА АД</v>
      </c>
      <c r="B743" s="425" t="str">
        <f t="shared" si="46"/>
        <v>118001673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ОРГТЕХНИКА АД</v>
      </c>
      <c r="B744" s="425" t="str">
        <f t="shared" si="46"/>
        <v>118001673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ОРГТЕХНИКА АД</v>
      </c>
      <c r="B745" s="425" t="str">
        <f t="shared" si="46"/>
        <v>118001673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ОРГТЕХНИКА АД</v>
      </c>
      <c r="B746" s="425" t="str">
        <f t="shared" si="46"/>
        <v>118001673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ОРГТЕХНИКА АД</v>
      </c>
      <c r="B747" s="425" t="str">
        <f t="shared" si="46"/>
        <v>118001673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ОРГТЕХНИКА АД</v>
      </c>
      <c r="B748" s="425" t="str">
        <f t="shared" si="46"/>
        <v>118001673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ОРГТЕХНИКА АД</v>
      </c>
      <c r="B749" s="425" t="str">
        <f t="shared" si="46"/>
        <v>118001673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ОРГТЕХНИКА АД</v>
      </c>
      <c r="B750" s="425" t="str">
        <f t="shared" si="46"/>
        <v>118001673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ОРГТЕХНИКА АД</v>
      </c>
      <c r="B751" s="425" t="str">
        <f t="shared" si="46"/>
        <v>118001673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ОРГТЕХНИКА АД</v>
      </c>
      <c r="B752" s="425" t="str">
        <f t="shared" si="46"/>
        <v>118001673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ОРГТЕХНИКА АД</v>
      </c>
      <c r="B753" s="425" t="str">
        <f t="shared" si="46"/>
        <v>118001673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ОРГТЕХНИКА АД</v>
      </c>
      <c r="B754" s="425" t="str">
        <f t="shared" si="46"/>
        <v>118001673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ОРГТЕХНИКА АД</v>
      </c>
      <c r="B755" s="425" t="str">
        <f t="shared" si="46"/>
        <v>118001673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ОРГТЕХНИКА АД</v>
      </c>
      <c r="B756" s="425" t="str">
        <f t="shared" si="46"/>
        <v>118001673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ОРГТЕХНИКА АД</v>
      </c>
      <c r="B757" s="425" t="str">
        <f t="shared" si="46"/>
        <v>118001673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ОРГТЕХНИКА АД</v>
      </c>
      <c r="B758" s="425" t="str">
        <f t="shared" si="46"/>
        <v>118001673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ОРГТЕХНИКА АД</v>
      </c>
      <c r="B759" s="425" t="str">
        <f t="shared" si="46"/>
        <v>118001673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ОРГТЕХНИКА АД</v>
      </c>
      <c r="B760" s="425" t="str">
        <f t="shared" si="46"/>
        <v>118001673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ОРГТЕХНИКА АД</v>
      </c>
      <c r="B761" s="425" t="str">
        <f t="shared" si="46"/>
        <v>118001673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ОРГТЕХНИКА АД</v>
      </c>
      <c r="B762" s="425" t="str">
        <f t="shared" si="46"/>
        <v>118001673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ОРГТЕХНИКА АД</v>
      </c>
      <c r="B763" s="425" t="str">
        <f t="shared" si="46"/>
        <v>118001673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ОРГТЕХНИКА АД</v>
      </c>
      <c r="B764" s="425" t="str">
        <f t="shared" si="46"/>
        <v>118001673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ОРГТЕХНИКА АД</v>
      </c>
      <c r="B765" s="425" t="str">
        <f t="shared" si="46"/>
        <v>118001673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ОРГТЕХНИКА АД</v>
      </c>
      <c r="B766" s="425" t="str">
        <f t="shared" si="46"/>
        <v>118001673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ОРГТЕХНИКА АД</v>
      </c>
      <c r="B767" s="425" t="str">
        <f t="shared" si="46"/>
        <v>118001673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ОРГТЕХНИКА АД</v>
      </c>
      <c r="B768" s="425" t="str">
        <f t="shared" si="46"/>
        <v>118001673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ОРГТЕХНИКА АД</v>
      </c>
      <c r="B769" s="425" t="str">
        <f t="shared" si="46"/>
        <v>118001673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ОРГТЕХНИКА АД</v>
      </c>
      <c r="B770" s="425" t="str">
        <f t="shared" si="46"/>
        <v>118001673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ОРГТЕХНИКА АД</v>
      </c>
      <c r="B771" s="425" t="str">
        <f t="shared" si="46"/>
        <v>118001673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ОРГТЕХНИКА АД</v>
      </c>
      <c r="B772" s="425" t="str">
        <f t="shared" si="46"/>
        <v>118001673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ОРГТЕХНИКА АД</v>
      </c>
      <c r="B773" s="425" t="str">
        <f t="shared" si="46"/>
        <v>118001673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ОРГТЕХНИКА АД</v>
      </c>
      <c r="B774" s="425" t="str">
        <f t="shared" si="46"/>
        <v>118001673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ОРГТЕХНИКА АД</v>
      </c>
      <c r="B775" s="425" t="str">
        <f t="shared" si="46"/>
        <v>118001673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ОРГТЕХНИКА АД</v>
      </c>
      <c r="B776" s="425" t="str">
        <f t="shared" si="46"/>
        <v>118001673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ОРГТЕХНИКА АД</v>
      </c>
      <c r="B777" s="425" t="str">
        <f t="shared" si="46"/>
        <v>118001673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ОРГТЕХНИКА АД</v>
      </c>
      <c r="B778" s="425" t="str">
        <f t="shared" si="46"/>
        <v>118001673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ОРГТЕХНИКА АД</v>
      </c>
      <c r="B779" s="425" t="str">
        <f t="shared" si="46"/>
        <v>118001673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ОРГТЕХНИКА АД</v>
      </c>
      <c r="B780" s="425" t="str">
        <f t="shared" si="46"/>
        <v>118001673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ОРГТЕХНИКА АД</v>
      </c>
      <c r="B781" s="425" t="str">
        <f t="shared" ref="B781:B844" si="49">pdeBulstat</f>
        <v>118001673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ОРГТЕХНИКА АД</v>
      </c>
      <c r="B782" s="425" t="str">
        <f t="shared" si="49"/>
        <v>118001673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ОРГТЕХНИКА АД</v>
      </c>
      <c r="B783" s="425" t="str">
        <f t="shared" si="49"/>
        <v>118001673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ОРГТЕХНИКА АД</v>
      </c>
      <c r="B784" s="425" t="str">
        <f t="shared" si="49"/>
        <v>118001673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ОРГТЕХНИКА АД</v>
      </c>
      <c r="B785" s="425" t="str">
        <f t="shared" si="49"/>
        <v>118001673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ОРГТЕХНИКА АД</v>
      </c>
      <c r="B786" s="425" t="str">
        <f t="shared" si="49"/>
        <v>118001673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ОРГТЕХНИКА АД</v>
      </c>
      <c r="B787" s="425" t="str">
        <f t="shared" si="49"/>
        <v>118001673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ОРГТЕХНИКА АД</v>
      </c>
      <c r="B788" s="425" t="str">
        <f t="shared" si="49"/>
        <v>118001673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ОРГТЕХНИКА АД</v>
      </c>
      <c r="B789" s="425" t="str">
        <f t="shared" si="49"/>
        <v>118001673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ОРГТЕХНИКА АД</v>
      </c>
      <c r="B790" s="425" t="str">
        <f t="shared" si="49"/>
        <v>118001673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ОРГТЕХНИКА АД</v>
      </c>
      <c r="B791" s="425" t="str">
        <f t="shared" si="49"/>
        <v>118001673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ОРГТЕХНИКА АД</v>
      </c>
      <c r="B792" s="425" t="str">
        <f t="shared" si="49"/>
        <v>118001673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ОРГТЕХНИКА АД</v>
      </c>
      <c r="B793" s="425" t="str">
        <f t="shared" si="49"/>
        <v>118001673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ОРГТЕХНИКА АД</v>
      </c>
      <c r="B794" s="425" t="str">
        <f t="shared" si="49"/>
        <v>118001673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ОРГТЕХНИКА АД</v>
      </c>
      <c r="B795" s="425" t="str">
        <f t="shared" si="49"/>
        <v>118001673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ОРГТЕХНИКА АД</v>
      </c>
      <c r="B796" s="425" t="str">
        <f t="shared" si="49"/>
        <v>118001673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ОРГТЕХНИКА АД</v>
      </c>
      <c r="B797" s="425" t="str">
        <f t="shared" si="49"/>
        <v>118001673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ОРГТЕХНИКА АД</v>
      </c>
      <c r="B798" s="425" t="str">
        <f t="shared" si="49"/>
        <v>118001673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ОРГТЕХНИКА АД</v>
      </c>
      <c r="B799" s="425" t="str">
        <f t="shared" si="49"/>
        <v>118001673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ОРГТЕХНИКА АД</v>
      </c>
      <c r="B800" s="425" t="str">
        <f t="shared" si="49"/>
        <v>118001673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ОРГТЕХНИКА АД</v>
      </c>
      <c r="B801" s="425" t="str">
        <f t="shared" si="49"/>
        <v>118001673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ОРГТЕХНИКА АД</v>
      </c>
      <c r="B802" s="425" t="str">
        <f t="shared" si="49"/>
        <v>118001673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ОРГТЕХНИКА АД</v>
      </c>
      <c r="B803" s="425" t="str">
        <f t="shared" si="49"/>
        <v>118001673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ОРГТЕХНИКА АД</v>
      </c>
      <c r="B804" s="425" t="str">
        <f t="shared" si="49"/>
        <v>118001673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ОРГТЕХНИКА АД</v>
      </c>
      <c r="B805" s="425" t="str">
        <f t="shared" si="49"/>
        <v>118001673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ОРГТЕХНИКА АД</v>
      </c>
      <c r="B806" s="425" t="str">
        <f t="shared" si="49"/>
        <v>118001673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ОРГТЕХНИКА АД</v>
      </c>
      <c r="B807" s="425" t="str">
        <f t="shared" si="49"/>
        <v>118001673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ОРГТЕХНИКА АД</v>
      </c>
      <c r="B808" s="425" t="str">
        <f t="shared" si="49"/>
        <v>118001673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ОРГТЕХНИКА АД</v>
      </c>
      <c r="B809" s="425" t="str">
        <f t="shared" si="49"/>
        <v>118001673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ОРГТЕХНИКА АД</v>
      </c>
      <c r="B810" s="425" t="str">
        <f t="shared" si="49"/>
        <v>118001673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ОРГТЕХНИКА АД</v>
      </c>
      <c r="B811" s="425" t="str">
        <f t="shared" si="49"/>
        <v>118001673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ОРГТЕХНИКА АД</v>
      </c>
      <c r="B812" s="425" t="str">
        <f t="shared" si="49"/>
        <v>118001673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ОРГТЕХНИКА АД</v>
      </c>
      <c r="B813" s="425" t="str">
        <f t="shared" si="49"/>
        <v>118001673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ОРГТЕХНИКА АД</v>
      </c>
      <c r="B814" s="425" t="str">
        <f t="shared" si="49"/>
        <v>118001673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ОРГТЕХНИКА АД</v>
      </c>
      <c r="B815" s="425" t="str">
        <f t="shared" si="49"/>
        <v>118001673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ОРГТЕХНИКА АД</v>
      </c>
      <c r="B816" s="425" t="str">
        <f t="shared" si="49"/>
        <v>118001673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ОРГТЕХНИКА АД</v>
      </c>
      <c r="B817" s="425" t="str">
        <f t="shared" si="49"/>
        <v>118001673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ОРГТЕХНИКА АД</v>
      </c>
      <c r="B818" s="425" t="str">
        <f t="shared" si="49"/>
        <v>118001673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ОРГТЕХНИКА АД</v>
      </c>
      <c r="B819" s="425" t="str">
        <f t="shared" si="49"/>
        <v>118001673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ОРГТЕХНИКА АД</v>
      </c>
      <c r="B820" s="425" t="str">
        <f t="shared" si="49"/>
        <v>118001673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ОРГТЕХНИКА АД</v>
      </c>
      <c r="B821" s="425" t="str">
        <f t="shared" si="49"/>
        <v>118001673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ОРГТЕХНИКА АД</v>
      </c>
      <c r="B822" s="425" t="str">
        <f t="shared" si="49"/>
        <v>118001673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ОРГТЕХНИКА АД</v>
      </c>
      <c r="B823" s="425" t="str">
        <f t="shared" si="49"/>
        <v>118001673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ОРГТЕХНИКА АД</v>
      </c>
      <c r="B824" s="425" t="str">
        <f t="shared" si="49"/>
        <v>118001673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ОРГТЕХНИКА АД</v>
      </c>
      <c r="B825" s="425" t="str">
        <f t="shared" si="49"/>
        <v>118001673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ОРГТЕХНИКА АД</v>
      </c>
      <c r="B826" s="425" t="str">
        <f t="shared" si="49"/>
        <v>118001673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ОРГТЕХНИКА АД</v>
      </c>
      <c r="B827" s="425" t="str">
        <f t="shared" si="49"/>
        <v>118001673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ОРГТЕХНИКА АД</v>
      </c>
      <c r="B828" s="425" t="str">
        <f t="shared" si="49"/>
        <v>118001673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ОРГТЕХНИКА АД</v>
      </c>
      <c r="B829" s="425" t="str">
        <f t="shared" si="49"/>
        <v>118001673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ОРГТЕХНИКА АД</v>
      </c>
      <c r="B830" s="425" t="str">
        <f t="shared" si="49"/>
        <v>118001673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ОРГТЕХНИКА АД</v>
      </c>
      <c r="B831" s="425" t="str">
        <f t="shared" si="49"/>
        <v>118001673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ОРГТЕХНИКА АД</v>
      </c>
      <c r="B832" s="425" t="str">
        <f t="shared" si="49"/>
        <v>118001673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ОРГТЕХНИКА АД</v>
      </c>
      <c r="B833" s="425" t="str">
        <f t="shared" si="49"/>
        <v>118001673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ОРГТЕХНИКА АД</v>
      </c>
      <c r="B834" s="425" t="str">
        <f t="shared" si="49"/>
        <v>118001673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ОРГТЕХНИКА АД</v>
      </c>
      <c r="B835" s="425" t="str">
        <f t="shared" si="49"/>
        <v>118001673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ОРГТЕХНИКА АД</v>
      </c>
      <c r="B836" s="425" t="str">
        <f t="shared" si="49"/>
        <v>118001673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ОРГТЕХНИКА АД</v>
      </c>
      <c r="B837" s="425" t="str">
        <f t="shared" si="49"/>
        <v>118001673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ОРГТЕХНИКА АД</v>
      </c>
      <c r="B838" s="425" t="str">
        <f t="shared" si="49"/>
        <v>118001673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ОРГТЕХНИКА АД</v>
      </c>
      <c r="B839" s="425" t="str">
        <f t="shared" si="49"/>
        <v>118001673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ОРГТЕХНИКА АД</v>
      </c>
      <c r="B840" s="425" t="str">
        <f t="shared" si="49"/>
        <v>118001673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ОРГТЕХНИКА АД</v>
      </c>
      <c r="B841" s="425" t="str">
        <f t="shared" si="49"/>
        <v>118001673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ОРГТЕХНИКА АД</v>
      </c>
      <c r="B842" s="425" t="str">
        <f t="shared" si="49"/>
        <v>118001673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ОРГТЕХНИКА АД</v>
      </c>
      <c r="B843" s="425" t="str">
        <f t="shared" si="49"/>
        <v>118001673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ОРГТЕХНИКА АД</v>
      </c>
      <c r="B844" s="425" t="str">
        <f t="shared" si="49"/>
        <v>118001673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ОРГТЕХНИКА АД</v>
      </c>
      <c r="B845" s="425" t="str">
        <f t="shared" ref="B845:B910" si="52">pdeBulstat</f>
        <v>118001673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ОРГТЕХНИКА АД</v>
      </c>
      <c r="B846" s="425" t="str">
        <f t="shared" si="52"/>
        <v>118001673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ОРГТЕХНИКА АД</v>
      </c>
      <c r="B847" s="425" t="str">
        <f t="shared" si="52"/>
        <v>118001673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ОРГТЕХНИКА АД</v>
      </c>
      <c r="B848" s="425" t="str">
        <f t="shared" si="52"/>
        <v>118001673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ОРГТЕХНИКА АД</v>
      </c>
      <c r="B849" s="425" t="str">
        <f t="shared" si="52"/>
        <v>118001673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ОРГТЕХНИКА АД</v>
      </c>
      <c r="B850" s="425" t="str">
        <f t="shared" si="52"/>
        <v>118001673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ОРГТЕХНИКА АД</v>
      </c>
      <c r="B851" s="425" t="str">
        <f t="shared" si="52"/>
        <v>118001673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ОРГТЕХНИКА АД</v>
      </c>
      <c r="B852" s="425" t="str">
        <f t="shared" si="52"/>
        <v>118001673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ОРГТЕХНИКА АД</v>
      </c>
      <c r="B853" s="425" t="str">
        <f t="shared" si="52"/>
        <v>118001673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ОРГТЕХНИКА АД</v>
      </c>
      <c r="B854" s="425" t="str">
        <f t="shared" si="52"/>
        <v>118001673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ОРГТЕХНИКА АД</v>
      </c>
      <c r="B855" s="425" t="str">
        <f t="shared" si="52"/>
        <v>118001673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ОРГТЕХНИКА АД</v>
      </c>
      <c r="B856" s="425" t="str">
        <f t="shared" si="52"/>
        <v>118001673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ОРГТЕХНИКА АД</v>
      </c>
      <c r="B857" s="425" t="str">
        <f t="shared" si="52"/>
        <v>118001673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ОРГТЕХНИКА АД</v>
      </c>
      <c r="B858" s="425" t="str">
        <f t="shared" si="52"/>
        <v>118001673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ОРГТЕХНИКА АД</v>
      </c>
      <c r="B859" s="425" t="str">
        <f t="shared" si="52"/>
        <v>118001673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ОРГТЕХНИКА АД</v>
      </c>
      <c r="B860" s="425" t="str">
        <f t="shared" si="52"/>
        <v>118001673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ОРГТЕХНИКА АД</v>
      </c>
      <c r="B861" s="425" t="str">
        <f t="shared" si="52"/>
        <v>118001673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ОРГТЕХНИКА АД</v>
      </c>
      <c r="B862" s="425" t="str">
        <f t="shared" si="52"/>
        <v>118001673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ОРГТЕХНИКА АД</v>
      </c>
      <c r="B863" s="425" t="str">
        <f t="shared" si="52"/>
        <v>118001673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ОРГТЕХНИКА АД</v>
      </c>
      <c r="B864" s="425" t="str">
        <f t="shared" si="52"/>
        <v>118001673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ОРГТЕХНИКА АД</v>
      </c>
      <c r="B865" s="425" t="str">
        <f t="shared" si="52"/>
        <v>118001673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ОРГТЕХНИКА АД</v>
      </c>
      <c r="B866" s="425" t="str">
        <f t="shared" si="52"/>
        <v>118001673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ОРГТЕХНИКА АД</v>
      </c>
      <c r="B867" s="425" t="str">
        <f t="shared" si="52"/>
        <v>118001673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ОРГТЕХНИКА АД</v>
      </c>
      <c r="B868" s="425" t="str">
        <f t="shared" si="52"/>
        <v>118001673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ОРГТЕХНИКА АД</v>
      </c>
      <c r="B869" s="425" t="str">
        <f t="shared" si="52"/>
        <v>118001673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ОРГТЕХНИКА АД</v>
      </c>
      <c r="B870" s="425" t="str">
        <f t="shared" si="52"/>
        <v>118001673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ОРГТЕХНИКА АД</v>
      </c>
      <c r="B871" s="425" t="str">
        <f t="shared" si="52"/>
        <v>118001673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ОРГТЕХНИКА АД</v>
      </c>
      <c r="B872" s="425" t="str">
        <f t="shared" si="52"/>
        <v>118001673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ОРГТЕХНИКА АД</v>
      </c>
      <c r="B873" s="425" t="str">
        <f t="shared" si="52"/>
        <v>118001673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ОРГТЕХНИКА АД</v>
      </c>
      <c r="B874" s="425" t="str">
        <f t="shared" si="52"/>
        <v>118001673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ОРГТЕХНИКА АД</v>
      </c>
      <c r="B875" s="425" t="str">
        <f t="shared" si="52"/>
        <v>118001673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ОРГТЕХНИКА АД</v>
      </c>
      <c r="B876" s="425" t="str">
        <f t="shared" si="52"/>
        <v>118001673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ОРГТЕХНИКА АД</v>
      </c>
      <c r="B877" s="425" t="str">
        <f t="shared" si="52"/>
        <v>118001673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ОРГТЕХНИКА АД</v>
      </c>
      <c r="B878" s="425" t="str">
        <f t="shared" si="52"/>
        <v>118001673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ОРГТЕХНИКА АД</v>
      </c>
      <c r="B879" s="425" t="str">
        <f t="shared" si="52"/>
        <v>118001673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ОРГТЕХНИКА АД</v>
      </c>
      <c r="B880" s="425" t="str">
        <f t="shared" si="52"/>
        <v>118001673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ОРГТЕХНИКА АД</v>
      </c>
      <c r="B881" s="425" t="str">
        <f t="shared" si="52"/>
        <v>118001673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ОРГТЕХНИКА АД</v>
      </c>
      <c r="B882" s="425" t="str">
        <f t="shared" si="52"/>
        <v>118001673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ОРГТЕХНИКА АД</v>
      </c>
      <c r="B883" s="425" t="str">
        <f t="shared" si="52"/>
        <v>118001673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ОРГТЕХНИКА АД</v>
      </c>
      <c r="B884" s="425" t="str">
        <f t="shared" si="52"/>
        <v>118001673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ОРГТЕХНИКА АД</v>
      </c>
      <c r="B885" s="425" t="str">
        <f t="shared" si="52"/>
        <v>118001673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ОРГТЕХНИКА АД</v>
      </c>
      <c r="B886" s="425" t="str">
        <f t="shared" si="52"/>
        <v>118001673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ОРГТЕХНИКА АД</v>
      </c>
      <c r="B887" s="425" t="str">
        <f t="shared" si="52"/>
        <v>118001673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ОРГТЕХНИКА АД</v>
      </c>
      <c r="B888" s="425" t="str">
        <f t="shared" si="52"/>
        <v>118001673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ОРГТЕХНИКА АД</v>
      </c>
      <c r="B889" s="425" t="str">
        <f t="shared" si="52"/>
        <v>118001673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ОРГТЕХНИКА АД</v>
      </c>
      <c r="B890" s="425" t="str">
        <f t="shared" si="52"/>
        <v>118001673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ОРГТЕХНИКА АД</v>
      </c>
      <c r="B891" s="425" t="str">
        <f t="shared" si="52"/>
        <v>118001673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ОРГТЕХНИКА АД</v>
      </c>
      <c r="B892" s="425" t="str">
        <f t="shared" si="52"/>
        <v>118001673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ОРГТЕХНИКА АД</v>
      </c>
      <c r="B893" s="425" t="str">
        <f t="shared" si="52"/>
        <v>118001673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ОРГТЕХНИКА АД</v>
      </c>
      <c r="B894" s="425" t="str">
        <f t="shared" si="52"/>
        <v>118001673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ОРГТЕХНИКА АД</v>
      </c>
      <c r="B895" s="425" t="str">
        <f t="shared" si="52"/>
        <v>118001673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ОРГТЕХНИКА АД</v>
      </c>
      <c r="B896" s="425" t="str">
        <f t="shared" si="52"/>
        <v>118001673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ОРГТЕХНИКА АД</v>
      </c>
      <c r="B897" s="425" t="str">
        <f t="shared" si="52"/>
        <v>118001673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ОРГТЕХНИКА АД</v>
      </c>
      <c r="B898" s="425" t="str">
        <f t="shared" si="52"/>
        <v>118001673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ОРГТЕХНИКА АД</v>
      </c>
      <c r="B899" s="425" t="str">
        <f t="shared" si="52"/>
        <v>118001673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ОРГТЕХНИКА АД</v>
      </c>
      <c r="B900" s="425" t="str">
        <f t="shared" si="52"/>
        <v>118001673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ОРГТЕХНИКА АД</v>
      </c>
      <c r="B901" s="425" t="str">
        <f t="shared" si="52"/>
        <v>118001673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ОРГТЕХНИКА АД</v>
      </c>
      <c r="B902" s="425" t="str">
        <f t="shared" si="52"/>
        <v>118001673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ОРГТЕХНИКА АД</v>
      </c>
      <c r="B903" s="425" t="str">
        <f t="shared" si="52"/>
        <v>118001673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ОРГТЕХНИКА АД</v>
      </c>
      <c r="B904" s="425" t="str">
        <f t="shared" si="52"/>
        <v>118001673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ОРГТЕХНИКА АД</v>
      </c>
      <c r="B905" s="425" t="str">
        <f t="shared" si="52"/>
        <v>118001673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ОРГТЕХНИКА АД</v>
      </c>
      <c r="B906" s="425" t="str">
        <f t="shared" si="52"/>
        <v>118001673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ОРГТЕХНИКА АД</v>
      </c>
      <c r="B907" s="425" t="str">
        <f t="shared" si="52"/>
        <v>118001673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ОРГТЕХНИКА АД</v>
      </c>
      <c r="B908" s="425" t="str">
        <f t="shared" si="52"/>
        <v>118001673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ОРГТЕХНИКА АД</v>
      </c>
      <c r="B909" s="425" t="str">
        <f t="shared" si="52"/>
        <v>118001673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ОРГТЕХНИКА АД</v>
      </c>
      <c r="B910" s="425" t="str">
        <f t="shared" si="52"/>
        <v>118001673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ОРГТЕХНИКА АД</v>
      </c>
      <c r="B912" s="425" t="str">
        <f t="shared" ref="B912:B975" si="55">pdeBulstat</f>
        <v>118001673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ОРГТЕХНИКА АД</v>
      </c>
      <c r="B913" s="425" t="str">
        <f t="shared" si="55"/>
        <v>118001673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ОРГТЕХНИКА АД</v>
      </c>
      <c r="B914" s="425" t="str">
        <f t="shared" si="55"/>
        <v>118001673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ОРГТЕХНИКА АД</v>
      </c>
      <c r="B915" s="425" t="str">
        <f t="shared" si="55"/>
        <v>118001673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ОРГТЕХНИКА АД</v>
      </c>
      <c r="B916" s="425" t="str">
        <f t="shared" si="55"/>
        <v>118001673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ОРГТЕХНИКА АД</v>
      </c>
      <c r="B917" s="425" t="str">
        <f t="shared" si="55"/>
        <v>118001673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ОРГТЕХНИКА АД</v>
      </c>
      <c r="B918" s="425" t="str">
        <f t="shared" si="55"/>
        <v>118001673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ОРГТЕХНИКА АД</v>
      </c>
      <c r="B919" s="425" t="str">
        <f t="shared" si="55"/>
        <v>118001673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ОРГТЕХНИКА АД</v>
      </c>
      <c r="B920" s="425" t="str">
        <f t="shared" si="55"/>
        <v>118001673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ОРГТЕХНИКА АД</v>
      </c>
      <c r="B921" s="425" t="str">
        <f t="shared" si="55"/>
        <v>118001673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ОРГТЕХНИКА АД</v>
      </c>
      <c r="B922" s="425" t="str">
        <f t="shared" si="55"/>
        <v>118001673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ОРГТЕХНИКА АД</v>
      </c>
      <c r="B923" s="425" t="str">
        <f t="shared" si="55"/>
        <v>118001673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ОРГТЕХНИКА АД</v>
      </c>
      <c r="B924" s="425" t="str">
        <f t="shared" si="55"/>
        <v>118001673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ОРГТЕХНИКА АД</v>
      </c>
      <c r="B925" s="425" t="str">
        <f t="shared" si="55"/>
        <v>118001673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ОРГТЕХНИКА АД</v>
      </c>
      <c r="B926" s="425" t="str">
        <f t="shared" si="55"/>
        <v>118001673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ОРГТЕХНИКА АД</v>
      </c>
      <c r="B927" s="425" t="str">
        <f t="shared" si="55"/>
        <v>118001673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ОРГТЕХНИКА АД</v>
      </c>
      <c r="B928" s="425" t="str">
        <f t="shared" si="55"/>
        <v>118001673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ОРГТЕХНИКА АД</v>
      </c>
      <c r="B929" s="425" t="str">
        <f t="shared" si="55"/>
        <v>118001673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ОРГТЕХНИКА АД</v>
      </c>
      <c r="B930" s="425" t="str">
        <f t="shared" si="55"/>
        <v>118001673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ОРГТЕХНИКА АД</v>
      </c>
      <c r="B931" s="425" t="str">
        <f t="shared" si="55"/>
        <v>118001673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ОРГТЕХНИКА АД</v>
      </c>
      <c r="B932" s="425" t="str">
        <f t="shared" si="55"/>
        <v>118001673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ОРГТЕХНИКА АД</v>
      </c>
      <c r="B933" s="425" t="str">
        <f t="shared" si="55"/>
        <v>118001673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ОРГТЕХНИКА АД</v>
      </c>
      <c r="B934" s="425" t="str">
        <f t="shared" si="55"/>
        <v>118001673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ОРГТЕХНИКА АД</v>
      </c>
      <c r="B935" s="425" t="str">
        <f t="shared" si="55"/>
        <v>118001673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ОРГТЕХНИКА АД</v>
      </c>
      <c r="B936" s="425" t="str">
        <f t="shared" si="55"/>
        <v>118001673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ОРГТЕХНИКА АД</v>
      </c>
      <c r="B937" s="425" t="str">
        <f t="shared" si="55"/>
        <v>118001673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ОРГТЕХНИКА АД</v>
      </c>
      <c r="B938" s="425" t="str">
        <f t="shared" si="55"/>
        <v>118001673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ОРГТЕХНИКА АД</v>
      </c>
      <c r="B939" s="425" t="str">
        <f t="shared" si="55"/>
        <v>118001673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ОРГТЕХНИКА АД</v>
      </c>
      <c r="B940" s="425" t="str">
        <f t="shared" si="55"/>
        <v>118001673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ОРГТЕХНИКА АД</v>
      </c>
      <c r="B941" s="425" t="str">
        <f t="shared" si="55"/>
        <v>118001673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ОРГТЕХНИКА АД</v>
      </c>
      <c r="B942" s="425" t="str">
        <f t="shared" si="55"/>
        <v>118001673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ОРГТЕХНИКА АД</v>
      </c>
      <c r="B943" s="425" t="str">
        <f t="shared" si="55"/>
        <v>118001673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ОРГТЕХНИКА АД</v>
      </c>
      <c r="B944" s="425" t="str">
        <f t="shared" si="55"/>
        <v>118001673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ОРГТЕХНИКА АД</v>
      </c>
      <c r="B945" s="425" t="str">
        <f t="shared" si="55"/>
        <v>118001673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ОРГТЕХНИКА АД</v>
      </c>
      <c r="B946" s="425" t="str">
        <f t="shared" si="55"/>
        <v>118001673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ОРГТЕХНИКА АД</v>
      </c>
      <c r="B947" s="425" t="str">
        <f t="shared" si="55"/>
        <v>118001673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ОРГТЕХНИКА АД</v>
      </c>
      <c r="B948" s="425" t="str">
        <f t="shared" si="55"/>
        <v>118001673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ОРГТЕХНИКА АД</v>
      </c>
      <c r="B949" s="425" t="str">
        <f t="shared" si="55"/>
        <v>118001673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ОРГТЕХНИКА АД</v>
      </c>
      <c r="B950" s="425" t="str">
        <f t="shared" si="55"/>
        <v>118001673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ОРГТЕХНИКА АД</v>
      </c>
      <c r="B951" s="425" t="str">
        <f t="shared" si="55"/>
        <v>118001673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ОРГТЕХНИКА АД</v>
      </c>
      <c r="B952" s="425" t="str">
        <f t="shared" si="55"/>
        <v>118001673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ОРГТЕХНИКА АД</v>
      </c>
      <c r="B953" s="425" t="str">
        <f t="shared" si="55"/>
        <v>118001673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ОРГТЕХНИКА АД</v>
      </c>
      <c r="B954" s="425" t="str">
        <f t="shared" si="55"/>
        <v>118001673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ОРГТЕХНИКА АД</v>
      </c>
      <c r="B955" s="425" t="str">
        <f t="shared" si="55"/>
        <v>118001673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ОРГТЕХНИКА АД</v>
      </c>
      <c r="B956" s="425" t="str">
        <f t="shared" si="55"/>
        <v>118001673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ОРГТЕХНИКА АД</v>
      </c>
      <c r="B957" s="425" t="str">
        <f t="shared" si="55"/>
        <v>118001673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ОРГТЕХНИКА АД</v>
      </c>
      <c r="B958" s="425" t="str">
        <f t="shared" si="55"/>
        <v>118001673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ОРГТЕХНИКА АД</v>
      </c>
      <c r="B959" s="425" t="str">
        <f t="shared" si="55"/>
        <v>118001673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ОРГТЕХНИКА АД</v>
      </c>
      <c r="B960" s="425" t="str">
        <f t="shared" si="55"/>
        <v>118001673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ОРГТЕХНИКА АД</v>
      </c>
      <c r="B961" s="425" t="str">
        <f t="shared" si="55"/>
        <v>118001673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ОРГТЕХНИКА АД</v>
      </c>
      <c r="B962" s="425" t="str">
        <f t="shared" si="55"/>
        <v>118001673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ОРГТЕХНИКА АД</v>
      </c>
      <c r="B963" s="425" t="str">
        <f t="shared" si="55"/>
        <v>118001673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ОРГТЕХНИКА АД</v>
      </c>
      <c r="B964" s="425" t="str">
        <f t="shared" si="55"/>
        <v>118001673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ОРГТЕХНИКА АД</v>
      </c>
      <c r="B965" s="425" t="str">
        <f t="shared" si="55"/>
        <v>118001673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ОРГТЕХНИКА АД</v>
      </c>
      <c r="B966" s="425" t="str">
        <f t="shared" si="55"/>
        <v>118001673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ОРГТЕХНИКА АД</v>
      </c>
      <c r="B967" s="425" t="str">
        <f t="shared" si="55"/>
        <v>118001673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ОРГТЕХНИКА АД</v>
      </c>
      <c r="B968" s="425" t="str">
        <f t="shared" si="55"/>
        <v>118001673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ОРГТЕХНИКА АД</v>
      </c>
      <c r="B969" s="425" t="str">
        <f t="shared" si="55"/>
        <v>118001673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ОРГТЕХНИКА АД</v>
      </c>
      <c r="B970" s="425" t="str">
        <f t="shared" si="55"/>
        <v>118001673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ОРГТЕХНИКА АД</v>
      </c>
      <c r="B971" s="425" t="str">
        <f t="shared" si="55"/>
        <v>118001673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ОРГТЕХНИКА АД</v>
      </c>
      <c r="B972" s="425" t="str">
        <f t="shared" si="55"/>
        <v>118001673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ОРГТЕХНИКА АД</v>
      </c>
      <c r="B973" s="425" t="str">
        <f t="shared" si="55"/>
        <v>118001673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ОРГТЕХНИКА АД</v>
      </c>
      <c r="B974" s="425" t="str">
        <f t="shared" si="55"/>
        <v>118001673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ОРГТЕХНИКА АД</v>
      </c>
      <c r="B975" s="425" t="str">
        <f t="shared" si="55"/>
        <v>118001673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ОРГТЕХНИКА АД</v>
      </c>
      <c r="B976" s="425" t="str">
        <f t="shared" ref="B976:B1039" si="58">pdeBulstat</f>
        <v>118001673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ОРГТЕХНИКА АД</v>
      </c>
      <c r="B977" s="425" t="str">
        <f t="shared" si="58"/>
        <v>118001673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ОРГТЕХНИКА АД</v>
      </c>
      <c r="B978" s="425" t="str">
        <f t="shared" si="58"/>
        <v>118001673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ОРГТЕХНИКА АД</v>
      </c>
      <c r="B979" s="425" t="str">
        <f t="shared" si="58"/>
        <v>118001673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ОРГТЕХНИКА АД</v>
      </c>
      <c r="B980" s="425" t="str">
        <f t="shared" si="58"/>
        <v>118001673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ОРГТЕХНИКА АД</v>
      </c>
      <c r="B981" s="425" t="str">
        <f t="shared" si="58"/>
        <v>118001673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ОРГТЕХНИКА АД</v>
      </c>
      <c r="B982" s="425" t="str">
        <f t="shared" si="58"/>
        <v>118001673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ОРГТЕХНИКА АД</v>
      </c>
      <c r="B983" s="425" t="str">
        <f t="shared" si="58"/>
        <v>118001673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ОРГТЕХНИКА АД</v>
      </c>
      <c r="B984" s="425" t="str">
        <f t="shared" si="58"/>
        <v>118001673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ОРГТЕХНИКА АД</v>
      </c>
      <c r="B985" s="425" t="str">
        <f t="shared" si="58"/>
        <v>118001673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ОРГТЕХНИКА АД</v>
      </c>
      <c r="B986" s="425" t="str">
        <f t="shared" si="58"/>
        <v>118001673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ОРГТЕХНИКА АД</v>
      </c>
      <c r="B987" s="425" t="str">
        <f t="shared" si="58"/>
        <v>118001673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ОРГТЕХНИКА АД</v>
      </c>
      <c r="B988" s="425" t="str">
        <f t="shared" si="58"/>
        <v>118001673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ОРГТЕХНИКА АД</v>
      </c>
      <c r="B989" s="425" t="str">
        <f t="shared" si="58"/>
        <v>118001673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ОРГТЕХНИКА АД</v>
      </c>
      <c r="B990" s="425" t="str">
        <f t="shared" si="58"/>
        <v>118001673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ОРГТЕХНИКА АД</v>
      </c>
      <c r="B991" s="425" t="str">
        <f t="shared" si="58"/>
        <v>118001673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ОРГТЕХНИКА АД</v>
      </c>
      <c r="B992" s="425" t="str">
        <f t="shared" si="58"/>
        <v>118001673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ОРГТЕХНИКА АД</v>
      </c>
      <c r="B993" s="425" t="str">
        <f t="shared" si="58"/>
        <v>118001673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ОРГТЕХНИКА АД</v>
      </c>
      <c r="B994" s="425" t="str">
        <f t="shared" si="58"/>
        <v>118001673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ОРГТЕХНИКА АД</v>
      </c>
      <c r="B995" s="425" t="str">
        <f t="shared" si="58"/>
        <v>118001673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ОРГТЕХНИКА АД</v>
      </c>
      <c r="B996" s="425" t="str">
        <f t="shared" si="58"/>
        <v>118001673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ОРГТЕХНИКА АД</v>
      </c>
      <c r="B997" s="425" t="str">
        <f t="shared" si="58"/>
        <v>118001673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ОРГТЕХНИКА АД</v>
      </c>
      <c r="B998" s="425" t="str">
        <f t="shared" si="58"/>
        <v>118001673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ОРГТЕХНИКА АД</v>
      </c>
      <c r="B999" s="425" t="str">
        <f t="shared" si="58"/>
        <v>118001673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ОРГТЕХНИКА АД</v>
      </c>
      <c r="B1000" s="425" t="str">
        <f t="shared" si="58"/>
        <v>118001673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ОРГТЕХНИКА АД</v>
      </c>
      <c r="B1001" s="425" t="str">
        <f t="shared" si="58"/>
        <v>118001673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ОРГТЕХНИКА АД</v>
      </c>
      <c r="B1002" s="425" t="str">
        <f t="shared" si="58"/>
        <v>118001673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ОРГТЕХНИКА АД</v>
      </c>
      <c r="B1003" s="425" t="str">
        <f t="shared" si="58"/>
        <v>118001673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ОРГТЕХНИКА АД</v>
      </c>
      <c r="B1004" s="425" t="str">
        <f t="shared" si="58"/>
        <v>118001673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ОРГТЕХНИКА АД</v>
      </c>
      <c r="B1005" s="425" t="str">
        <f t="shared" si="58"/>
        <v>118001673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ОРГТЕХНИКА АД</v>
      </c>
      <c r="B1006" s="425" t="str">
        <f t="shared" si="58"/>
        <v>118001673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ОРГТЕХНИКА АД</v>
      </c>
      <c r="B1007" s="425" t="str">
        <f t="shared" si="58"/>
        <v>118001673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ОРГТЕХНИКА АД</v>
      </c>
      <c r="B1008" s="425" t="str">
        <f t="shared" si="58"/>
        <v>118001673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ОРГТЕХНИКА АД</v>
      </c>
      <c r="B1009" s="425" t="str">
        <f t="shared" si="58"/>
        <v>118001673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ОРГТЕХНИКА АД</v>
      </c>
      <c r="B1010" s="425" t="str">
        <f t="shared" si="58"/>
        <v>118001673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ОРГТЕХНИКА АД</v>
      </c>
      <c r="B1011" s="425" t="str">
        <f t="shared" si="58"/>
        <v>118001673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ОРГТЕХНИКА АД</v>
      </c>
      <c r="B1012" s="425" t="str">
        <f t="shared" si="58"/>
        <v>118001673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ОРГТЕХНИКА АД</v>
      </c>
      <c r="B1013" s="425" t="str">
        <f t="shared" si="58"/>
        <v>118001673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ОРГТЕХНИКА АД</v>
      </c>
      <c r="B1014" s="425" t="str">
        <f t="shared" si="58"/>
        <v>118001673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ОРГТЕХНИКА АД</v>
      </c>
      <c r="B1015" s="425" t="str">
        <f t="shared" si="58"/>
        <v>118001673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ОРГТЕХНИКА АД</v>
      </c>
      <c r="B1016" s="425" t="str">
        <f t="shared" si="58"/>
        <v>118001673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ОРГТЕХНИКА АД</v>
      </c>
      <c r="B1017" s="425" t="str">
        <f t="shared" si="58"/>
        <v>118001673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ОРГТЕХНИКА АД</v>
      </c>
      <c r="B1018" s="425" t="str">
        <f t="shared" si="58"/>
        <v>118001673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ОРГТЕХНИКА АД</v>
      </c>
      <c r="B1019" s="425" t="str">
        <f t="shared" si="58"/>
        <v>118001673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ОРГТЕХНИКА АД</v>
      </c>
      <c r="B1020" s="425" t="str">
        <f t="shared" si="58"/>
        <v>118001673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ОРГТЕХНИКА АД</v>
      </c>
      <c r="B1021" s="425" t="str">
        <f t="shared" si="58"/>
        <v>118001673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ОРГТЕХНИКА АД</v>
      </c>
      <c r="B1022" s="425" t="str">
        <f t="shared" si="58"/>
        <v>118001673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ОРГТЕХНИКА АД</v>
      </c>
      <c r="B1023" s="425" t="str">
        <f t="shared" si="58"/>
        <v>118001673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ОРГТЕХНИКА АД</v>
      </c>
      <c r="B1024" s="425" t="str">
        <f t="shared" si="58"/>
        <v>118001673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ОРГТЕХНИКА АД</v>
      </c>
      <c r="B1025" s="425" t="str">
        <f t="shared" si="58"/>
        <v>118001673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ОРГТЕХНИКА АД</v>
      </c>
      <c r="B1026" s="425" t="str">
        <f t="shared" si="58"/>
        <v>118001673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ОРГТЕХНИКА АД</v>
      </c>
      <c r="B1027" s="425" t="str">
        <f t="shared" si="58"/>
        <v>118001673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ОРГТЕХНИКА АД</v>
      </c>
      <c r="B1028" s="425" t="str">
        <f t="shared" si="58"/>
        <v>118001673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ОРГТЕХНИКА АД</v>
      </c>
      <c r="B1029" s="425" t="str">
        <f t="shared" si="58"/>
        <v>118001673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ОРГТЕХНИКА АД</v>
      </c>
      <c r="B1030" s="425" t="str">
        <f t="shared" si="58"/>
        <v>118001673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ОРГТЕХНИКА АД</v>
      </c>
      <c r="B1031" s="425" t="str">
        <f t="shared" si="58"/>
        <v>118001673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ОРГТЕХНИКА АД</v>
      </c>
      <c r="B1032" s="425" t="str">
        <f t="shared" si="58"/>
        <v>118001673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ОРГТЕХНИКА АД</v>
      </c>
      <c r="B1033" s="425" t="str">
        <f t="shared" si="58"/>
        <v>118001673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ОРГТЕХНИКА АД</v>
      </c>
      <c r="B1034" s="425" t="str">
        <f t="shared" si="58"/>
        <v>118001673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ОРГТЕХНИКА АД</v>
      </c>
      <c r="B1035" s="425" t="str">
        <f t="shared" si="58"/>
        <v>118001673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ОРГТЕХНИКА АД</v>
      </c>
      <c r="B1036" s="425" t="str">
        <f t="shared" si="58"/>
        <v>118001673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ОРГТЕХНИКА АД</v>
      </c>
      <c r="B1037" s="425" t="str">
        <f t="shared" si="58"/>
        <v>118001673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ОРГТЕХНИКА АД</v>
      </c>
      <c r="B1038" s="425" t="str">
        <f t="shared" si="58"/>
        <v>118001673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ОРГТЕХНИКА АД</v>
      </c>
      <c r="B1039" s="425" t="str">
        <f t="shared" si="58"/>
        <v>118001673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ОРГТЕХНИКА АД</v>
      </c>
      <c r="B1040" s="425" t="str">
        <f t="shared" ref="B1040:B1103" si="61">pdeBulstat</f>
        <v>118001673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ОРГТЕХНИКА АД</v>
      </c>
      <c r="B1041" s="425" t="str">
        <f t="shared" si="61"/>
        <v>118001673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ОРГТЕХНИКА АД</v>
      </c>
      <c r="B1042" s="425" t="str">
        <f t="shared" si="61"/>
        <v>118001673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ОРГТЕХНИКА АД</v>
      </c>
      <c r="B1043" s="425" t="str">
        <f t="shared" si="61"/>
        <v>118001673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ОРГТЕХНИКА АД</v>
      </c>
      <c r="B1044" s="425" t="str">
        <f t="shared" si="61"/>
        <v>118001673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ОРГТЕХНИКА АД</v>
      </c>
      <c r="B1045" s="425" t="str">
        <f t="shared" si="61"/>
        <v>118001673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ОРГТЕХНИКА АД</v>
      </c>
      <c r="B1046" s="425" t="str">
        <f t="shared" si="61"/>
        <v>118001673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ОРГТЕХНИКА АД</v>
      </c>
      <c r="B1047" s="425" t="str">
        <f t="shared" si="61"/>
        <v>118001673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ОРГТЕХНИКА АД</v>
      </c>
      <c r="B1048" s="425" t="str">
        <f t="shared" si="61"/>
        <v>118001673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ОРГТЕХНИКА АД</v>
      </c>
      <c r="B1049" s="425" t="str">
        <f t="shared" si="61"/>
        <v>118001673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ОРГТЕХНИКА АД</v>
      </c>
      <c r="B1050" s="425" t="str">
        <f t="shared" si="61"/>
        <v>118001673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ОРГТЕХНИКА АД</v>
      </c>
      <c r="B1051" s="425" t="str">
        <f t="shared" si="61"/>
        <v>118001673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ОРГТЕХНИКА АД</v>
      </c>
      <c r="B1052" s="425" t="str">
        <f t="shared" si="61"/>
        <v>118001673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ОРГТЕХНИКА АД</v>
      </c>
      <c r="B1053" s="425" t="str">
        <f t="shared" si="61"/>
        <v>118001673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ОРГТЕХНИКА АД</v>
      </c>
      <c r="B1054" s="425" t="str">
        <f t="shared" si="61"/>
        <v>118001673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ОРГТЕХНИКА АД</v>
      </c>
      <c r="B1055" s="425" t="str">
        <f t="shared" si="61"/>
        <v>118001673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ОРГТЕХНИКА АД</v>
      </c>
      <c r="B1056" s="425" t="str">
        <f t="shared" si="61"/>
        <v>118001673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ОРГТЕХНИКА АД</v>
      </c>
      <c r="B1057" s="425" t="str">
        <f t="shared" si="61"/>
        <v>118001673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ОРГТЕХНИКА АД</v>
      </c>
      <c r="B1058" s="425" t="str">
        <f t="shared" si="61"/>
        <v>118001673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ОРГТЕХНИКА АД</v>
      </c>
      <c r="B1059" s="425" t="str">
        <f t="shared" si="61"/>
        <v>118001673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ОРГТЕХНИКА АД</v>
      </c>
      <c r="B1060" s="425" t="str">
        <f t="shared" si="61"/>
        <v>118001673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ОРГТЕХНИКА АД</v>
      </c>
      <c r="B1061" s="425" t="str">
        <f t="shared" si="61"/>
        <v>118001673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ОРГТЕХНИКА АД</v>
      </c>
      <c r="B1062" s="425" t="str">
        <f t="shared" si="61"/>
        <v>118001673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ОРГТЕХНИКА АД</v>
      </c>
      <c r="B1063" s="425" t="str">
        <f t="shared" si="61"/>
        <v>118001673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ОРГТЕХНИКА АД</v>
      </c>
      <c r="B1064" s="425" t="str">
        <f t="shared" si="61"/>
        <v>118001673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ОРГТЕХНИКА АД</v>
      </c>
      <c r="B1065" s="425" t="str">
        <f t="shared" si="61"/>
        <v>118001673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ОРГТЕХНИКА АД</v>
      </c>
      <c r="B1066" s="425" t="str">
        <f t="shared" si="61"/>
        <v>118001673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ОРГТЕХНИКА АД</v>
      </c>
      <c r="B1067" s="425" t="str">
        <f t="shared" si="61"/>
        <v>118001673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ОРГТЕХНИКА АД</v>
      </c>
      <c r="B1068" s="425" t="str">
        <f t="shared" si="61"/>
        <v>118001673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ОРГТЕХНИКА АД</v>
      </c>
      <c r="B1069" s="425" t="str">
        <f t="shared" si="61"/>
        <v>118001673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ОРГТЕХНИКА АД</v>
      </c>
      <c r="B1070" s="425" t="str">
        <f t="shared" si="61"/>
        <v>118001673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ОРГТЕХНИКА АД</v>
      </c>
      <c r="B1071" s="425" t="str">
        <f t="shared" si="61"/>
        <v>118001673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ОРГТЕХНИКА АД</v>
      </c>
      <c r="B1072" s="425" t="str">
        <f t="shared" si="61"/>
        <v>118001673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ОРГТЕХНИКА АД</v>
      </c>
      <c r="B1073" s="425" t="str">
        <f t="shared" si="61"/>
        <v>118001673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ОРГТЕХНИКА АД</v>
      </c>
      <c r="B1074" s="425" t="str">
        <f t="shared" si="61"/>
        <v>118001673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ОРГТЕХНИКА АД</v>
      </c>
      <c r="B1075" s="425" t="str">
        <f t="shared" si="61"/>
        <v>118001673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ОРГТЕХНИКА АД</v>
      </c>
      <c r="B1076" s="425" t="str">
        <f t="shared" si="61"/>
        <v>118001673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ОРГТЕХНИКА АД</v>
      </c>
      <c r="B1077" s="425" t="str">
        <f t="shared" si="61"/>
        <v>118001673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ОРГТЕХНИКА АД</v>
      </c>
      <c r="B1078" s="425" t="str">
        <f t="shared" si="61"/>
        <v>118001673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ОРГТЕХНИКА АД</v>
      </c>
      <c r="B1079" s="425" t="str">
        <f t="shared" si="61"/>
        <v>118001673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ОРГТЕХНИКА АД</v>
      </c>
      <c r="B1080" s="425" t="str">
        <f t="shared" si="61"/>
        <v>118001673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ОРГТЕХНИКА АД</v>
      </c>
      <c r="B1081" s="425" t="str">
        <f t="shared" si="61"/>
        <v>118001673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ОРГТЕХНИКА АД</v>
      </c>
      <c r="B1082" s="425" t="str">
        <f t="shared" si="61"/>
        <v>118001673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ОРГТЕХНИКА АД</v>
      </c>
      <c r="B1083" s="425" t="str">
        <f t="shared" si="61"/>
        <v>118001673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ОРГТЕХНИКА АД</v>
      </c>
      <c r="B1084" s="425" t="str">
        <f t="shared" si="61"/>
        <v>118001673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ОРГТЕХНИКА АД</v>
      </c>
      <c r="B1085" s="425" t="str">
        <f t="shared" si="61"/>
        <v>118001673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ОРГТЕХНИКА АД</v>
      </c>
      <c r="B1086" s="425" t="str">
        <f t="shared" si="61"/>
        <v>118001673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ОРГТЕХНИКА АД</v>
      </c>
      <c r="B1087" s="425" t="str">
        <f t="shared" si="61"/>
        <v>118001673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ОРГТЕХНИКА АД</v>
      </c>
      <c r="B1088" s="425" t="str">
        <f t="shared" si="61"/>
        <v>118001673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ОРГТЕХНИКА АД</v>
      </c>
      <c r="B1089" s="425" t="str">
        <f t="shared" si="61"/>
        <v>118001673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ОРГТЕХНИКА АД</v>
      </c>
      <c r="B1090" s="425" t="str">
        <f t="shared" si="61"/>
        <v>118001673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ОРГТЕХНИКА АД</v>
      </c>
      <c r="B1091" s="425" t="str">
        <f t="shared" si="61"/>
        <v>118001673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ОРГТЕХНИКА АД</v>
      </c>
      <c r="B1092" s="425" t="str">
        <f t="shared" si="61"/>
        <v>118001673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ОРГТЕХНИКА АД</v>
      </c>
      <c r="B1093" s="425" t="str">
        <f t="shared" si="61"/>
        <v>118001673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ОРГТЕХНИКА АД</v>
      </c>
      <c r="B1094" s="425" t="str">
        <f t="shared" si="61"/>
        <v>118001673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ОРГТЕХНИКА АД</v>
      </c>
      <c r="B1095" s="425" t="str">
        <f t="shared" si="61"/>
        <v>118001673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ОРГТЕХНИКА АД</v>
      </c>
      <c r="B1096" s="425" t="str">
        <f t="shared" si="61"/>
        <v>118001673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ОРГТЕХНИКА АД</v>
      </c>
      <c r="B1097" s="425" t="str">
        <f t="shared" si="61"/>
        <v>118001673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ОРГТЕХНИКА АД</v>
      </c>
      <c r="B1098" s="425" t="str">
        <f t="shared" si="61"/>
        <v>118001673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ОРГТЕХНИКА АД</v>
      </c>
      <c r="B1099" s="425" t="str">
        <f t="shared" si="61"/>
        <v>118001673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ОРГТЕХНИКА АД</v>
      </c>
      <c r="B1100" s="425" t="str">
        <f t="shared" si="61"/>
        <v>118001673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ОРГТЕХНИКА АД</v>
      </c>
      <c r="B1101" s="425" t="str">
        <f t="shared" si="61"/>
        <v>118001673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ОРГТЕХНИКА АД</v>
      </c>
      <c r="B1102" s="425" t="str">
        <f t="shared" si="61"/>
        <v>118001673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ОРГТЕХНИКА АД</v>
      </c>
      <c r="B1103" s="425" t="str">
        <f t="shared" si="61"/>
        <v>118001673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ОРГТЕХНИКА АД</v>
      </c>
      <c r="B1104" s="425" t="str">
        <f t="shared" ref="B1104:B1167" si="64">pdeBulstat</f>
        <v>118001673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ОРГТЕХНИКА АД</v>
      </c>
      <c r="B1105" s="425" t="str">
        <f t="shared" si="64"/>
        <v>118001673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ОРГТЕХНИКА АД</v>
      </c>
      <c r="B1106" s="425" t="str">
        <f t="shared" si="64"/>
        <v>118001673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ОРГТЕХНИКА АД</v>
      </c>
      <c r="B1107" s="425" t="str">
        <f t="shared" si="64"/>
        <v>118001673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ОРГТЕХНИКА АД</v>
      </c>
      <c r="B1108" s="425" t="str">
        <f t="shared" si="64"/>
        <v>118001673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ОРГТЕХНИКА АД</v>
      </c>
      <c r="B1109" s="425" t="str">
        <f t="shared" si="64"/>
        <v>118001673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ОРГТЕХНИКА АД</v>
      </c>
      <c r="B1110" s="425" t="str">
        <f t="shared" si="64"/>
        <v>118001673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ОРГТЕХНИКА АД</v>
      </c>
      <c r="B1111" s="425" t="str">
        <f t="shared" si="64"/>
        <v>118001673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ОРГТЕХНИКА АД</v>
      </c>
      <c r="B1112" s="425" t="str">
        <f t="shared" si="64"/>
        <v>118001673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ОРГТЕХНИКА АД</v>
      </c>
      <c r="B1113" s="425" t="str">
        <f t="shared" si="64"/>
        <v>118001673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ОРГТЕХНИКА АД</v>
      </c>
      <c r="B1114" s="425" t="str">
        <f t="shared" si="64"/>
        <v>118001673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ОРГТЕХНИКА АД</v>
      </c>
      <c r="B1115" s="425" t="str">
        <f t="shared" si="64"/>
        <v>118001673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ОРГТЕХНИКА АД</v>
      </c>
      <c r="B1116" s="425" t="str">
        <f t="shared" si="64"/>
        <v>118001673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ОРГТЕХНИКА АД</v>
      </c>
      <c r="B1117" s="425" t="str">
        <f t="shared" si="64"/>
        <v>118001673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ОРГТЕХНИКА АД</v>
      </c>
      <c r="B1118" s="425" t="str">
        <f t="shared" si="64"/>
        <v>118001673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ОРГТЕХНИКА АД</v>
      </c>
      <c r="B1119" s="425" t="str">
        <f t="shared" si="64"/>
        <v>118001673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ОРГТЕХНИКА АД</v>
      </c>
      <c r="B1120" s="425" t="str">
        <f t="shared" si="64"/>
        <v>118001673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ОРГТЕХНИКА АД</v>
      </c>
      <c r="B1121" s="425" t="str">
        <f t="shared" si="64"/>
        <v>118001673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ОРГТЕХНИКА АД</v>
      </c>
      <c r="B1122" s="425" t="str">
        <f t="shared" si="64"/>
        <v>118001673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ОРГТЕХНИКА АД</v>
      </c>
      <c r="B1123" s="425" t="str">
        <f t="shared" si="64"/>
        <v>118001673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ОРГТЕХНИКА АД</v>
      </c>
      <c r="B1124" s="425" t="str">
        <f t="shared" si="64"/>
        <v>118001673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ОРГТЕХНИКА АД</v>
      </c>
      <c r="B1125" s="425" t="str">
        <f t="shared" si="64"/>
        <v>118001673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ОРГТЕХНИКА АД</v>
      </c>
      <c r="B1126" s="425" t="str">
        <f t="shared" si="64"/>
        <v>118001673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ОРГТЕХНИКА АД</v>
      </c>
      <c r="B1127" s="425" t="str">
        <f t="shared" si="64"/>
        <v>118001673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ОРГТЕХНИКА АД</v>
      </c>
      <c r="B1128" s="425" t="str">
        <f t="shared" si="64"/>
        <v>118001673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ОРГТЕХНИКА АД</v>
      </c>
      <c r="B1129" s="425" t="str">
        <f t="shared" si="64"/>
        <v>118001673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ОРГТЕХНИКА АД</v>
      </c>
      <c r="B1130" s="425" t="str">
        <f t="shared" si="64"/>
        <v>118001673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ОРГТЕХНИКА АД</v>
      </c>
      <c r="B1131" s="425" t="str">
        <f t="shared" si="64"/>
        <v>118001673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ОРГТЕХНИКА АД</v>
      </c>
      <c r="B1132" s="425" t="str">
        <f t="shared" si="64"/>
        <v>118001673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ОРГТЕХНИКА АД</v>
      </c>
      <c r="B1133" s="425" t="str">
        <f t="shared" si="64"/>
        <v>118001673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ОРГТЕХНИКА АД</v>
      </c>
      <c r="B1134" s="425" t="str">
        <f t="shared" si="64"/>
        <v>118001673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ОРГТЕХНИКА АД</v>
      </c>
      <c r="B1135" s="425" t="str">
        <f t="shared" si="64"/>
        <v>118001673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ОРГТЕХНИКА АД</v>
      </c>
      <c r="B1136" s="425" t="str">
        <f t="shared" si="64"/>
        <v>118001673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ОРГТЕХНИКА АД</v>
      </c>
      <c r="B1137" s="425" t="str">
        <f t="shared" si="64"/>
        <v>118001673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ОРГТЕХНИКА АД</v>
      </c>
      <c r="B1138" s="425" t="str">
        <f t="shared" si="64"/>
        <v>118001673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ОРГТЕХНИКА АД</v>
      </c>
      <c r="B1139" s="425" t="str">
        <f t="shared" si="64"/>
        <v>118001673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ОРГТЕХНИКА АД</v>
      </c>
      <c r="B1140" s="425" t="str">
        <f t="shared" si="64"/>
        <v>118001673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ОРГТЕХНИКА АД</v>
      </c>
      <c r="B1141" s="425" t="str">
        <f t="shared" si="64"/>
        <v>118001673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ОРГТЕХНИКА АД</v>
      </c>
      <c r="B1142" s="425" t="str">
        <f t="shared" si="64"/>
        <v>118001673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ОРГТЕХНИКА АД</v>
      </c>
      <c r="B1143" s="425" t="str">
        <f t="shared" si="64"/>
        <v>118001673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ОРГТЕХНИКА АД</v>
      </c>
      <c r="B1144" s="425" t="str">
        <f t="shared" si="64"/>
        <v>118001673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ОРГТЕХНИКА АД</v>
      </c>
      <c r="B1145" s="425" t="str">
        <f t="shared" si="64"/>
        <v>118001673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ОРГТЕХНИКА АД</v>
      </c>
      <c r="B1146" s="425" t="str">
        <f t="shared" si="64"/>
        <v>118001673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ОРГТЕХНИКА АД</v>
      </c>
      <c r="B1147" s="425" t="str">
        <f t="shared" si="64"/>
        <v>118001673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ОРГТЕХНИКА АД</v>
      </c>
      <c r="B1148" s="425" t="str">
        <f t="shared" si="64"/>
        <v>118001673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ОРГТЕХНИКА АД</v>
      </c>
      <c r="B1149" s="425" t="str">
        <f t="shared" si="64"/>
        <v>118001673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ОРГТЕХНИКА АД</v>
      </c>
      <c r="B1150" s="425" t="str">
        <f t="shared" si="64"/>
        <v>118001673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ОРГТЕХНИКА АД</v>
      </c>
      <c r="B1151" s="425" t="str">
        <f t="shared" si="64"/>
        <v>118001673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ОРГТЕХНИКА АД</v>
      </c>
      <c r="B1152" s="425" t="str">
        <f t="shared" si="64"/>
        <v>118001673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ОРГТЕХНИКА АД</v>
      </c>
      <c r="B1153" s="425" t="str">
        <f t="shared" si="64"/>
        <v>118001673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ОРГТЕХНИКА АД</v>
      </c>
      <c r="B1154" s="425" t="str">
        <f t="shared" si="64"/>
        <v>118001673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ОРГТЕХНИКА АД</v>
      </c>
      <c r="B1155" s="425" t="str">
        <f t="shared" si="64"/>
        <v>118001673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ОРГТЕХНИКА АД</v>
      </c>
      <c r="B1156" s="425" t="str">
        <f t="shared" si="64"/>
        <v>118001673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ОРГТЕХНИКА АД</v>
      </c>
      <c r="B1157" s="425" t="str">
        <f t="shared" si="64"/>
        <v>118001673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ОРГТЕХНИКА АД</v>
      </c>
      <c r="B1158" s="425" t="str">
        <f t="shared" si="64"/>
        <v>118001673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ОРГТЕХНИКА АД</v>
      </c>
      <c r="B1159" s="425" t="str">
        <f t="shared" si="64"/>
        <v>118001673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ОРГТЕХНИКА АД</v>
      </c>
      <c r="B1160" s="425" t="str">
        <f t="shared" si="64"/>
        <v>118001673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ОРГТЕХНИКА АД</v>
      </c>
      <c r="B1161" s="425" t="str">
        <f t="shared" si="64"/>
        <v>118001673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ОРГТЕХНИКА АД</v>
      </c>
      <c r="B1162" s="425" t="str">
        <f t="shared" si="64"/>
        <v>118001673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ОРГТЕХНИКА АД</v>
      </c>
      <c r="B1163" s="425" t="str">
        <f t="shared" si="64"/>
        <v>118001673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ОРГТЕХНИКА АД</v>
      </c>
      <c r="B1164" s="425" t="str">
        <f t="shared" si="64"/>
        <v>118001673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ОРГТЕХНИКА АД</v>
      </c>
      <c r="B1165" s="425" t="str">
        <f t="shared" si="64"/>
        <v>118001673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ОРГТЕХНИКА АД</v>
      </c>
      <c r="B1166" s="425" t="str">
        <f t="shared" si="64"/>
        <v>118001673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ОРГТЕХНИКА АД</v>
      </c>
      <c r="B1167" s="425" t="str">
        <f t="shared" si="64"/>
        <v>118001673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ОРГТЕХНИКА АД</v>
      </c>
      <c r="B1168" s="425" t="str">
        <f t="shared" ref="B1168:B1195" si="67">pdeBulstat</f>
        <v>118001673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ОРГТЕХНИКА АД</v>
      </c>
      <c r="B1169" s="425" t="str">
        <f t="shared" si="67"/>
        <v>118001673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ОРГТЕХНИКА АД</v>
      </c>
      <c r="B1170" s="425" t="str">
        <f t="shared" si="67"/>
        <v>118001673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ОРГТЕХНИКА АД</v>
      </c>
      <c r="B1171" s="425" t="str">
        <f t="shared" si="67"/>
        <v>118001673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ОРГТЕХНИКА АД</v>
      </c>
      <c r="B1172" s="425" t="str">
        <f t="shared" si="67"/>
        <v>118001673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ОРГТЕХНИКА АД</v>
      </c>
      <c r="B1173" s="425" t="str">
        <f t="shared" si="67"/>
        <v>118001673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ОРГТЕХНИКА АД</v>
      </c>
      <c r="B1174" s="425" t="str">
        <f t="shared" si="67"/>
        <v>118001673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ОРГТЕХНИКА АД</v>
      </c>
      <c r="B1175" s="425" t="str">
        <f t="shared" si="67"/>
        <v>118001673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ОРГТЕХНИКА АД</v>
      </c>
      <c r="B1176" s="425" t="str">
        <f t="shared" si="67"/>
        <v>118001673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ОРГТЕХНИКА АД</v>
      </c>
      <c r="B1177" s="425" t="str">
        <f t="shared" si="67"/>
        <v>118001673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ОРГТЕХНИКА АД</v>
      </c>
      <c r="B1178" s="425" t="str">
        <f t="shared" si="67"/>
        <v>118001673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ОРГТЕХНИКА АД</v>
      </c>
      <c r="B1179" s="425" t="str">
        <f t="shared" si="67"/>
        <v>118001673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ОРГТЕХНИКА АД</v>
      </c>
      <c r="B1180" s="425" t="str">
        <f t="shared" si="67"/>
        <v>118001673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ОРГТЕХНИКА АД</v>
      </c>
      <c r="B1181" s="425" t="str">
        <f t="shared" si="67"/>
        <v>118001673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ОРГТЕХНИКА АД</v>
      </c>
      <c r="B1182" s="425" t="str">
        <f t="shared" si="67"/>
        <v>118001673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ОРГТЕХНИКА АД</v>
      </c>
      <c r="B1183" s="425" t="str">
        <f t="shared" si="67"/>
        <v>118001673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ОРГТЕХНИКА АД</v>
      </c>
      <c r="B1184" s="425" t="str">
        <f t="shared" si="67"/>
        <v>118001673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ОРГТЕХНИКА АД</v>
      </c>
      <c r="B1185" s="425" t="str">
        <f t="shared" si="67"/>
        <v>118001673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ОРГТЕХНИКА АД</v>
      </c>
      <c r="B1186" s="425" t="str">
        <f t="shared" si="67"/>
        <v>118001673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ОРГТЕХНИКА АД</v>
      </c>
      <c r="B1187" s="425" t="str">
        <f t="shared" si="67"/>
        <v>118001673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ОРГТЕХНИКА АД</v>
      </c>
      <c r="B1188" s="425" t="str">
        <f t="shared" si="67"/>
        <v>118001673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ОРГТЕХНИКА АД</v>
      </c>
      <c r="B1189" s="425" t="str">
        <f t="shared" si="67"/>
        <v>118001673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ОРГТЕХНИКА АД</v>
      </c>
      <c r="B1190" s="425" t="str">
        <f t="shared" si="67"/>
        <v>118001673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ОРГТЕХНИКА АД</v>
      </c>
      <c r="B1191" s="425" t="str">
        <f t="shared" si="67"/>
        <v>118001673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ОРГТЕХНИКА АД</v>
      </c>
      <c r="B1192" s="425" t="str">
        <f t="shared" si="67"/>
        <v>118001673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ОРГТЕХНИКА АД</v>
      </c>
      <c r="B1193" s="425" t="str">
        <f t="shared" si="67"/>
        <v>118001673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ОРГТЕХНИКА АД</v>
      </c>
      <c r="B1194" s="425" t="str">
        <f t="shared" si="67"/>
        <v>118001673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ОРГТЕХНИКА АД</v>
      </c>
      <c r="B1195" s="425" t="str">
        <f t="shared" si="67"/>
        <v>118001673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ОРГТЕХНИКА АД</v>
      </c>
      <c r="B1197" s="425" t="str">
        <f t="shared" ref="B1197:B1228" si="70">pdeBulstat</f>
        <v>118001673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ОРГТЕХНИКА АД</v>
      </c>
      <c r="B1198" s="425" t="str">
        <f t="shared" si="70"/>
        <v>118001673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ОРГТЕХНИКА АД</v>
      </c>
      <c r="B1199" s="425" t="str">
        <f t="shared" si="70"/>
        <v>118001673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ОРГТЕХНИКА АД</v>
      </c>
      <c r="B1200" s="425" t="str">
        <f t="shared" si="70"/>
        <v>118001673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ОРГТЕХНИКА АД</v>
      </c>
      <c r="B1201" s="425" t="str">
        <f t="shared" si="70"/>
        <v>118001673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ОРГТЕХНИКА АД</v>
      </c>
      <c r="B1202" s="425" t="str">
        <f t="shared" si="70"/>
        <v>118001673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ОРГТЕХНИКА АД</v>
      </c>
      <c r="B1203" s="425" t="str">
        <f t="shared" si="70"/>
        <v>118001673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ОРГТЕХНИКА АД</v>
      </c>
      <c r="B1204" s="425" t="str">
        <f t="shared" si="70"/>
        <v>118001673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ОРГТЕХНИКА АД</v>
      </c>
      <c r="B1205" s="425" t="str">
        <f t="shared" si="70"/>
        <v>118001673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ОРГТЕХНИКА АД</v>
      </c>
      <c r="B1206" s="425" t="str">
        <f t="shared" si="70"/>
        <v>118001673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ОРГТЕХНИКА АД</v>
      </c>
      <c r="B1207" s="425" t="str">
        <f t="shared" si="70"/>
        <v>118001673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ОРГТЕХНИКА АД</v>
      </c>
      <c r="B1208" s="425" t="str">
        <f t="shared" si="70"/>
        <v>118001673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ОРГТЕХНИКА АД</v>
      </c>
      <c r="B1209" s="425" t="str">
        <f t="shared" si="70"/>
        <v>118001673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ОРГТЕХНИКА АД</v>
      </c>
      <c r="B1210" s="425" t="str">
        <f t="shared" si="70"/>
        <v>118001673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ОРГТЕХНИКА АД</v>
      </c>
      <c r="B1211" s="425" t="str">
        <f t="shared" si="70"/>
        <v>118001673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ОРГТЕХНИКА АД</v>
      </c>
      <c r="B1212" s="425" t="str">
        <f t="shared" si="70"/>
        <v>118001673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ОРГТЕХНИКА АД</v>
      </c>
      <c r="B1213" s="425" t="str">
        <f t="shared" si="70"/>
        <v>118001673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ОРГТЕХНИКА АД</v>
      </c>
      <c r="B1214" s="425" t="str">
        <f t="shared" si="70"/>
        <v>118001673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ОРГТЕХНИКА АД</v>
      </c>
      <c r="B1215" s="425" t="str">
        <f t="shared" si="70"/>
        <v>118001673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ОРГТЕХНИКА АД</v>
      </c>
      <c r="B1216" s="425" t="str">
        <f t="shared" si="70"/>
        <v>118001673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ОРГТЕХНИКА АД</v>
      </c>
      <c r="B1217" s="425" t="str">
        <f t="shared" si="70"/>
        <v>118001673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ОРГТЕХНИКА АД</v>
      </c>
      <c r="B1218" s="425" t="str">
        <f t="shared" si="70"/>
        <v>118001673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ОРГТЕХНИКА АД</v>
      </c>
      <c r="B1219" s="425" t="str">
        <f t="shared" si="70"/>
        <v>118001673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ОРГТЕХНИКА АД</v>
      </c>
      <c r="B1220" s="425" t="str">
        <f t="shared" si="70"/>
        <v>118001673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ОРГТЕХНИКА АД</v>
      </c>
      <c r="B1221" s="425" t="str">
        <f t="shared" si="70"/>
        <v>118001673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ОРГТЕХНИКА АД</v>
      </c>
      <c r="B1222" s="425" t="str">
        <f t="shared" si="70"/>
        <v>118001673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ОРГТЕХНИКА АД</v>
      </c>
      <c r="B1223" s="425" t="str">
        <f t="shared" si="70"/>
        <v>118001673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ОРГТЕХНИКА АД</v>
      </c>
      <c r="B1224" s="425" t="str">
        <f t="shared" si="70"/>
        <v>118001673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ОРГТЕХНИКА АД</v>
      </c>
      <c r="B1225" s="425" t="str">
        <f t="shared" si="70"/>
        <v>118001673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ОРГТЕХНИКА АД</v>
      </c>
      <c r="B1226" s="425" t="str">
        <f t="shared" si="70"/>
        <v>118001673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ОРГТЕХНИКА АД</v>
      </c>
      <c r="B1227" s="425" t="str">
        <f t="shared" si="70"/>
        <v>118001673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ОРГТЕХНИКА АД</v>
      </c>
      <c r="B1228" s="425" t="str">
        <f t="shared" si="70"/>
        <v>118001673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ОРГТЕХНИКА АД</v>
      </c>
      <c r="B1229" s="425" t="str">
        <f t="shared" ref="B1229:B1260" si="73">pdeBulstat</f>
        <v>118001673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ОРГТЕХНИКА АД</v>
      </c>
      <c r="B1230" s="425" t="str">
        <f t="shared" si="73"/>
        <v>118001673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ОРГТЕХНИКА АД</v>
      </c>
      <c r="B1231" s="425" t="str">
        <f t="shared" si="73"/>
        <v>118001673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ОРГТЕХНИКА АД</v>
      </c>
      <c r="B1232" s="425" t="str">
        <f t="shared" si="73"/>
        <v>118001673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ОРГТЕХНИКА АД</v>
      </c>
      <c r="B1233" s="425" t="str">
        <f t="shared" si="73"/>
        <v>118001673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ОРГТЕХНИКА АД</v>
      </c>
      <c r="B1234" s="425" t="str">
        <f t="shared" si="73"/>
        <v>118001673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ОРГТЕХНИКА АД</v>
      </c>
      <c r="B1235" s="425" t="str">
        <f t="shared" si="73"/>
        <v>118001673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ОРГТЕХНИКА АД</v>
      </c>
      <c r="B1236" s="425" t="str">
        <f t="shared" si="73"/>
        <v>118001673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ОРГТЕХНИКА АД</v>
      </c>
      <c r="B1237" s="425" t="str">
        <f t="shared" si="73"/>
        <v>118001673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ОРГТЕХНИКА АД</v>
      </c>
      <c r="B1238" s="425" t="str">
        <f t="shared" si="73"/>
        <v>118001673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ОРГТЕХНИКА АД</v>
      </c>
      <c r="B1239" s="425" t="str">
        <f t="shared" si="73"/>
        <v>118001673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ОРГТЕХНИКА АД</v>
      </c>
      <c r="B1240" s="425" t="str">
        <f t="shared" si="73"/>
        <v>118001673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ОРГТЕХНИКА АД</v>
      </c>
      <c r="B1241" s="425" t="str">
        <f t="shared" si="73"/>
        <v>118001673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ОРГТЕХНИКА АД</v>
      </c>
      <c r="B1242" s="425" t="str">
        <f t="shared" si="73"/>
        <v>118001673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ОРГТЕХНИКА АД</v>
      </c>
      <c r="B1243" s="425" t="str">
        <f t="shared" si="73"/>
        <v>118001673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ОРГТЕХНИКА АД</v>
      </c>
      <c r="B1244" s="425" t="str">
        <f t="shared" si="73"/>
        <v>118001673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ОРГТЕХНИКА АД</v>
      </c>
      <c r="B1245" s="425" t="str">
        <f t="shared" si="73"/>
        <v>118001673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ОРГТЕХНИКА АД</v>
      </c>
      <c r="B1246" s="425" t="str">
        <f t="shared" si="73"/>
        <v>118001673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ОРГТЕХНИКА АД</v>
      </c>
      <c r="B1247" s="425" t="str">
        <f t="shared" si="73"/>
        <v>118001673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ОРГТЕХНИКА АД</v>
      </c>
      <c r="B1248" s="425" t="str">
        <f t="shared" si="73"/>
        <v>118001673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ОРГТЕХНИКА АД</v>
      </c>
      <c r="B1249" s="425" t="str">
        <f t="shared" si="73"/>
        <v>118001673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ОРГТЕХНИКА АД</v>
      </c>
      <c r="B1250" s="425" t="str">
        <f t="shared" si="73"/>
        <v>118001673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ОРГТЕХНИКА АД</v>
      </c>
      <c r="B1251" s="425" t="str">
        <f t="shared" si="73"/>
        <v>118001673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ОРГТЕХНИКА АД</v>
      </c>
      <c r="B1252" s="425" t="str">
        <f t="shared" si="73"/>
        <v>118001673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ОРГТЕХНИКА АД</v>
      </c>
      <c r="B1253" s="425" t="str">
        <f t="shared" si="73"/>
        <v>118001673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ОРГТЕХНИКА АД</v>
      </c>
      <c r="B1254" s="425" t="str">
        <f t="shared" si="73"/>
        <v>118001673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ОРГТЕХНИКА АД</v>
      </c>
      <c r="B1255" s="425" t="str">
        <f t="shared" si="73"/>
        <v>118001673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ОРГТЕХНИКА АД</v>
      </c>
      <c r="B1256" s="425" t="str">
        <f t="shared" si="73"/>
        <v>118001673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ОРГТЕХНИКА АД</v>
      </c>
      <c r="B1257" s="425" t="str">
        <f t="shared" si="73"/>
        <v>118001673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ОРГТЕХНИКА АД</v>
      </c>
      <c r="B1258" s="425" t="str">
        <f t="shared" si="73"/>
        <v>118001673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ОРГТЕХНИКА АД</v>
      </c>
      <c r="B1259" s="425" t="str">
        <f t="shared" si="73"/>
        <v>118001673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ОРГТЕХНИКА АД</v>
      </c>
      <c r="B1260" s="425" t="str">
        <f t="shared" si="73"/>
        <v>118001673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ОРГТЕХНИКА АД</v>
      </c>
      <c r="B1261" s="425" t="str">
        <f t="shared" ref="B1261:B1294" si="76">pdeBulstat</f>
        <v>118001673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ОРГТЕХНИКА АД</v>
      </c>
      <c r="B1262" s="425" t="str">
        <f t="shared" si="76"/>
        <v>118001673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ОРГТЕХНИКА АД</v>
      </c>
      <c r="B1263" s="425" t="str">
        <f t="shared" si="76"/>
        <v>118001673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ОРГТЕХНИКА АД</v>
      </c>
      <c r="B1264" s="425" t="str">
        <f t="shared" si="76"/>
        <v>118001673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ОРГТЕХНИКА АД</v>
      </c>
      <c r="B1265" s="425" t="str">
        <f t="shared" si="76"/>
        <v>118001673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ОРГТЕХНИКА АД</v>
      </c>
      <c r="B1266" s="425" t="str">
        <f t="shared" si="76"/>
        <v>118001673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ОРГТЕХНИКА АД</v>
      </c>
      <c r="B1267" s="425" t="str">
        <f t="shared" si="76"/>
        <v>118001673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ОРГТЕХНИКА АД</v>
      </c>
      <c r="B1268" s="425" t="str">
        <f t="shared" si="76"/>
        <v>118001673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ОРГТЕХНИКА АД</v>
      </c>
      <c r="B1269" s="425" t="str">
        <f t="shared" si="76"/>
        <v>118001673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ОРГТЕХНИКА АД</v>
      </c>
      <c r="B1270" s="425" t="str">
        <f t="shared" si="76"/>
        <v>118001673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ОРГТЕХНИКА АД</v>
      </c>
      <c r="B1271" s="425" t="str">
        <f t="shared" si="76"/>
        <v>118001673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ОРГТЕХНИКА АД</v>
      </c>
      <c r="B1272" s="425" t="str">
        <f t="shared" si="76"/>
        <v>118001673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ОРГТЕХНИКА АД</v>
      </c>
      <c r="B1273" s="425" t="str">
        <f t="shared" si="76"/>
        <v>118001673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ОРГТЕХНИКА АД</v>
      </c>
      <c r="B1274" s="425" t="str">
        <f t="shared" si="76"/>
        <v>118001673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ОРГТЕХНИКА АД</v>
      </c>
      <c r="B1275" s="425" t="str">
        <f t="shared" si="76"/>
        <v>118001673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ОРГТЕХНИКА АД</v>
      </c>
      <c r="B1276" s="425" t="str">
        <f t="shared" si="76"/>
        <v>118001673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ОРГТЕХНИКА АД</v>
      </c>
      <c r="B1277" s="425" t="str">
        <f t="shared" si="76"/>
        <v>118001673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ОРГТЕХНИКА АД</v>
      </c>
      <c r="B1278" s="425" t="str">
        <f t="shared" si="76"/>
        <v>118001673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ОРГТЕХНИКА АД</v>
      </c>
      <c r="B1279" s="425" t="str">
        <f t="shared" si="76"/>
        <v>118001673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ОРГТЕХНИКА АД</v>
      </c>
      <c r="B1280" s="425" t="str">
        <f t="shared" si="76"/>
        <v>118001673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ОРГТЕХНИКА АД</v>
      </c>
      <c r="B1281" s="425" t="str">
        <f t="shared" si="76"/>
        <v>118001673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ОРГТЕХНИКА АД</v>
      </c>
      <c r="B1282" s="425" t="str">
        <f t="shared" si="76"/>
        <v>118001673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ОРГТЕХНИКА АД</v>
      </c>
      <c r="B1283" s="425" t="str">
        <f t="shared" si="76"/>
        <v>118001673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ОРГТЕХНИКА АД</v>
      </c>
      <c r="B1284" s="425" t="str">
        <f t="shared" si="76"/>
        <v>118001673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ОРГТЕХНИКА АД</v>
      </c>
      <c r="B1285" s="425" t="str">
        <f t="shared" si="76"/>
        <v>118001673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ОРГТЕХНИКА АД</v>
      </c>
      <c r="B1286" s="425" t="str">
        <f t="shared" si="76"/>
        <v>118001673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ОРГТЕХНИКА АД</v>
      </c>
      <c r="B1287" s="425" t="str">
        <f t="shared" si="76"/>
        <v>118001673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ОРГТЕХНИКА АД</v>
      </c>
      <c r="B1288" s="425" t="str">
        <f t="shared" si="76"/>
        <v>118001673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ОРГТЕХНИКА АД</v>
      </c>
      <c r="B1289" s="425" t="str">
        <f t="shared" si="76"/>
        <v>118001673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ОРГТЕХНИКА АД</v>
      </c>
      <c r="B1290" s="425" t="str">
        <f t="shared" si="76"/>
        <v>118001673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ОРГТЕХНИКА АД</v>
      </c>
      <c r="B1291" s="425" t="str">
        <f t="shared" si="76"/>
        <v>118001673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ОРГТЕХНИКА АД</v>
      </c>
      <c r="B1292" s="425" t="str">
        <f t="shared" si="76"/>
        <v>118001673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ОРГТЕХНИКА АД</v>
      </c>
      <c r="B1293" s="425" t="str">
        <f t="shared" si="76"/>
        <v>118001673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ОРГТЕХНИКА АД</v>
      </c>
      <c r="B1294" s="425" t="str">
        <f t="shared" si="76"/>
        <v>118001673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ОРГТЕХНИКА АД</v>
      </c>
      <c r="B1296" s="425" t="str">
        <f t="shared" ref="B1296:B1335" si="79">pdeBulstat</f>
        <v>118001673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ОРГТЕХНИКА АД</v>
      </c>
      <c r="B1297" s="425" t="str">
        <f t="shared" si="79"/>
        <v>118001673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ОРГТЕХНИКА АД</v>
      </c>
      <c r="B1298" s="425" t="str">
        <f t="shared" si="79"/>
        <v>118001673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ОРГТЕХНИКА АД</v>
      </c>
      <c r="B1299" s="425" t="str">
        <f t="shared" si="79"/>
        <v>118001673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ОРГТЕХНИКА АД</v>
      </c>
      <c r="B1300" s="425" t="str">
        <f t="shared" si="79"/>
        <v>118001673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>ОРГТЕХНИКА АД</v>
      </c>
      <c r="B1301" s="425" t="str">
        <f t="shared" si="79"/>
        <v>118001673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ОРГТЕХНИКА АД</v>
      </c>
      <c r="B1302" s="425" t="str">
        <f t="shared" si="79"/>
        <v>118001673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ОРГТЕХНИКА АД</v>
      </c>
      <c r="B1303" s="425" t="str">
        <f t="shared" si="79"/>
        <v>118001673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ОРГТЕХНИКА АД</v>
      </c>
      <c r="B1304" s="425" t="str">
        <f t="shared" si="79"/>
        <v>118001673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ОРГТЕХНИКА АД</v>
      </c>
      <c r="B1305" s="425" t="str">
        <f t="shared" si="79"/>
        <v>118001673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ОРГТЕХНИКА АД</v>
      </c>
      <c r="B1306" s="425" t="str">
        <f t="shared" si="79"/>
        <v>118001673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ОРГТЕХНИКА АД</v>
      </c>
      <c r="B1307" s="425" t="str">
        <f t="shared" si="79"/>
        <v>118001673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ОРГТЕХНИКА АД</v>
      </c>
      <c r="B1308" s="425" t="str">
        <f t="shared" si="79"/>
        <v>118001673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ОРГТЕХНИКА АД</v>
      </c>
      <c r="B1309" s="425" t="str">
        <f t="shared" si="79"/>
        <v>118001673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ОРГТЕХНИКА АД</v>
      </c>
      <c r="B1310" s="425" t="str">
        <f t="shared" si="79"/>
        <v>118001673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ОРГТЕХНИКА АД</v>
      </c>
      <c r="B1311" s="425" t="str">
        <f t="shared" si="79"/>
        <v>118001673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ОРГТЕХНИКА АД</v>
      </c>
      <c r="B1312" s="425" t="str">
        <f t="shared" si="79"/>
        <v>118001673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ОРГТЕХНИКА АД</v>
      </c>
      <c r="B1313" s="425" t="str">
        <f t="shared" si="79"/>
        <v>118001673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ОРГТЕХНИКА АД</v>
      </c>
      <c r="B1314" s="425" t="str">
        <f t="shared" si="79"/>
        <v>118001673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ОРГТЕХНИКА АД</v>
      </c>
      <c r="B1315" s="425" t="str">
        <f t="shared" si="79"/>
        <v>118001673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ОРГТЕХНИКА АД</v>
      </c>
      <c r="B1316" s="425" t="str">
        <f t="shared" si="79"/>
        <v>118001673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ОРГТЕХНИКА АД</v>
      </c>
      <c r="B1317" s="425" t="str">
        <f t="shared" si="79"/>
        <v>118001673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ОРГТЕХНИКА АД</v>
      </c>
      <c r="B1318" s="425" t="str">
        <f t="shared" si="79"/>
        <v>118001673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ОРГТЕХНИКА АД</v>
      </c>
      <c r="B1319" s="425" t="str">
        <f t="shared" si="79"/>
        <v>118001673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ОРГТЕХНИКА АД</v>
      </c>
      <c r="B1320" s="425" t="str">
        <f t="shared" si="79"/>
        <v>118001673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ОРГТЕХНИКА АД</v>
      </c>
      <c r="B1321" s="425" t="str">
        <f t="shared" si="79"/>
        <v>118001673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ОРГТЕХНИКА АД</v>
      </c>
      <c r="B1322" s="425" t="str">
        <f t="shared" si="79"/>
        <v>118001673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ОРГТЕХНИКА АД</v>
      </c>
      <c r="B1323" s="425" t="str">
        <f t="shared" si="79"/>
        <v>118001673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ОРГТЕХНИКА АД</v>
      </c>
      <c r="B1324" s="425" t="str">
        <f t="shared" si="79"/>
        <v>118001673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ОРГТЕХНИКА АД</v>
      </c>
      <c r="B1325" s="425" t="str">
        <f t="shared" si="79"/>
        <v>118001673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ОРГТЕХНИКА АД</v>
      </c>
      <c r="B1326" s="425" t="str">
        <f t="shared" si="79"/>
        <v>118001673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ОРГТЕХНИКА АД</v>
      </c>
      <c r="B1327" s="425" t="str">
        <f t="shared" si="79"/>
        <v>118001673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ОРГТЕХНИКА АД</v>
      </c>
      <c r="B1328" s="425" t="str">
        <f t="shared" si="79"/>
        <v>118001673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ОРГТЕХНИКА АД</v>
      </c>
      <c r="B1329" s="425" t="str">
        <f t="shared" si="79"/>
        <v>118001673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ОРГТЕХНИКА АД</v>
      </c>
      <c r="B1330" s="425" t="str">
        <f t="shared" si="79"/>
        <v>118001673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>ОРГТЕХНИКА АД</v>
      </c>
      <c r="B1331" s="425" t="str">
        <f t="shared" si="79"/>
        <v>118001673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ОРГТЕХНИКА АД</v>
      </c>
      <c r="B1332" s="425" t="str">
        <f t="shared" si="79"/>
        <v>118001673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ОРГТЕХНИКА АД</v>
      </c>
      <c r="B1333" s="425" t="str">
        <f t="shared" si="79"/>
        <v>118001673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ОРГТЕХНИКА АД</v>
      </c>
      <c r="B1334" s="425" t="str">
        <f t="shared" si="79"/>
        <v>118001673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ОРГТЕХНИКА АД</v>
      </c>
      <c r="B1335" s="425" t="str">
        <f t="shared" si="79"/>
        <v>118001673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73" zoomScaleNormal="85" zoomScaleSheetLayoutView="100" workbookViewId="0">
      <selection activeCell="H60" sqref="H6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ОРГТЕХНИКА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118001673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>
        <v>478</v>
      </c>
      <c r="D12" s="107">
        <v>517</v>
      </c>
      <c r="E12" s="62" t="s">
        <v>39</v>
      </c>
      <c r="F12" s="66" t="s">
        <v>40</v>
      </c>
      <c r="G12" s="108">
        <v>298</v>
      </c>
      <c r="H12" s="107">
        <v>298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>
        <v>52</v>
      </c>
      <c r="D13" s="107">
        <v>55</v>
      </c>
      <c r="E13" s="62" t="s">
        <v>43</v>
      </c>
      <c r="F13" s="66" t="s">
        <v>44</v>
      </c>
      <c r="G13" s="108"/>
      <c r="H13" s="107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>
        <v>26</v>
      </c>
      <c r="D14" s="107">
        <v>29</v>
      </c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>
        <v>20</v>
      </c>
      <c r="D15" s="107">
        <v>21</v>
      </c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298</v>
      </c>
      <c r="H18" s="345">
        <f>H12+H15+H16+H17</f>
        <v>298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576</v>
      </c>
      <c r="D20" s="333">
        <f>SUM(D12:D19)</f>
        <v>622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180</v>
      </c>
      <c r="H21" s="107">
        <v>180</v>
      </c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480</v>
      </c>
      <c r="H22" s="331">
        <f>SUM(H23:H25)</f>
        <v>480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328</v>
      </c>
      <c r="H23" s="107">
        <v>328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>
        <v>1</v>
      </c>
      <c r="D24" s="107">
        <v>1</v>
      </c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152</v>
      </c>
      <c r="H25" s="107">
        <v>152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660</v>
      </c>
      <c r="H26" s="333">
        <f>H20+H21+H22</f>
        <v>660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1</v>
      </c>
      <c r="D28" s="333">
        <f>SUM(D24:D27)</f>
        <v>1</v>
      </c>
      <c r="E28" s="113" t="s">
        <v>100</v>
      </c>
      <c r="F28" s="66" t="s">
        <v>101</v>
      </c>
      <c r="G28" s="330">
        <f>SUM(G29:G31)</f>
        <v>46</v>
      </c>
      <c r="H28" s="331">
        <f>SUM(H29:H31)</f>
        <v>0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46</v>
      </c>
      <c r="H29" s="107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549</v>
      </c>
      <c r="H32" s="107">
        <v>46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595</v>
      </c>
      <c r="H34" s="333">
        <f>H28+H32+H33</f>
        <v>46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1553</v>
      </c>
      <c r="H37" s="335">
        <f>H26+H18+H34</f>
        <v>1004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>
        <v>35</v>
      </c>
      <c r="H52" s="107">
        <v>35</v>
      </c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>
        <v>114</v>
      </c>
      <c r="D55" s="235">
        <v>113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691</v>
      </c>
      <c r="D56" s="337">
        <f>D20+D21+D22+D28+D33+D46+D52+D54+D55</f>
        <v>736</v>
      </c>
      <c r="E56" s="71" t="s">
        <v>190</v>
      </c>
      <c r="F56" s="70" t="s">
        <v>191</v>
      </c>
      <c r="G56" s="334">
        <f>G50+G52+G53+G54+G55</f>
        <v>35</v>
      </c>
      <c r="H56" s="335">
        <f>H50+H52+H53+H54+H55</f>
        <v>35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539</v>
      </c>
      <c r="D59" s="107">
        <v>574</v>
      </c>
      <c r="E59" s="112" t="s">
        <v>197</v>
      </c>
      <c r="F59" s="242" t="s">
        <v>198</v>
      </c>
      <c r="G59" s="108">
        <v>53</v>
      </c>
      <c r="H59" s="107">
        <v>72</v>
      </c>
    </row>
    <row r="60" spans="1:28">
      <c r="A60" s="62" t="s">
        <v>199</v>
      </c>
      <c r="B60" s="64" t="s">
        <v>200</v>
      </c>
      <c r="C60" s="108">
        <v>287</v>
      </c>
      <c r="D60" s="107">
        <v>148</v>
      </c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861</v>
      </c>
      <c r="H61" s="331">
        <f>SUM(H62:H68)</f>
        <v>938</v>
      </c>
    </row>
    <row r="62" spans="1:28">
      <c r="A62" s="62" t="s">
        <v>207</v>
      </c>
      <c r="B62" s="64" t="s">
        <v>208</v>
      </c>
      <c r="C62" s="108">
        <v>130</v>
      </c>
      <c r="D62" s="107">
        <v>157</v>
      </c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272</v>
      </c>
      <c r="H64" s="107">
        <v>271</v>
      </c>
      <c r="M64" s="69"/>
    </row>
    <row r="65" spans="1:13">
      <c r="A65" s="238" t="s">
        <v>68</v>
      </c>
      <c r="B65" s="68" t="s">
        <v>219</v>
      </c>
      <c r="C65" s="332">
        <f>SUM(C59:C64)</f>
        <v>956</v>
      </c>
      <c r="D65" s="333">
        <f>SUM(D59:D64)</f>
        <v>879</v>
      </c>
      <c r="E65" s="62" t="s">
        <v>220</v>
      </c>
      <c r="F65" s="66" t="s">
        <v>221</v>
      </c>
      <c r="G65" s="108">
        <v>123</v>
      </c>
      <c r="H65" s="107">
        <v>192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437</v>
      </c>
      <c r="H66" s="107">
        <v>448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21</v>
      </c>
      <c r="H67" s="107">
        <v>22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8</v>
      </c>
      <c r="H68" s="107">
        <v>5</v>
      </c>
    </row>
    <row r="69" spans="1:13">
      <c r="A69" s="62" t="s">
        <v>231</v>
      </c>
      <c r="B69" s="64" t="s">
        <v>232</v>
      </c>
      <c r="C69" s="108">
        <v>169</v>
      </c>
      <c r="D69" s="107">
        <v>91</v>
      </c>
      <c r="E69" s="112" t="s">
        <v>95</v>
      </c>
      <c r="F69" s="66" t="s">
        <v>233</v>
      </c>
      <c r="G69" s="108">
        <v>2</v>
      </c>
      <c r="H69" s="107">
        <v>16</v>
      </c>
    </row>
    <row r="70" spans="1:13">
      <c r="A70" s="62" t="s">
        <v>234</v>
      </c>
      <c r="B70" s="64" t="s">
        <v>235</v>
      </c>
      <c r="C70" s="108">
        <v>66</v>
      </c>
      <c r="D70" s="107">
        <v>43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916</v>
      </c>
      <c r="H71" s="333">
        <f>H59+H60+H61+H69+H70</f>
        <v>1026</v>
      </c>
    </row>
    <row r="72" spans="1:13">
      <c r="A72" s="62" t="s">
        <v>241</v>
      </c>
      <c r="B72" s="64" t="s">
        <v>242</v>
      </c>
      <c r="C72" s="108">
        <v>314</v>
      </c>
      <c r="D72" s="107">
        <v>304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10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549</v>
      </c>
      <c r="D76" s="333">
        <f>SUM(D68:D75)</f>
        <v>448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916</v>
      </c>
      <c r="H79" s="335">
        <f>H71+H73+H75+H77</f>
        <v>1026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</v>
      </c>
      <c r="D88" s="107">
        <v>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307</v>
      </c>
      <c r="D89" s="107">
        <v>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308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1813</v>
      </c>
      <c r="D94" s="337">
        <f>D65+D76+D85+D92+D93</f>
        <v>1329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2504</v>
      </c>
      <c r="D95" s="339">
        <f>D94+D56</f>
        <v>2065</v>
      </c>
      <c r="E95" s="138" t="s">
        <v>288</v>
      </c>
      <c r="F95" s="245" t="s">
        <v>289</v>
      </c>
      <c r="G95" s="338">
        <f>G37+G40+G56+G79</f>
        <v>2504</v>
      </c>
      <c r="H95" s="339">
        <f>H37+H40+H56+H79</f>
        <v>2065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502">
        <f>pdeReportingDate</f>
        <v>45955</v>
      </c>
      <c r="C98" s="502"/>
      <c r="D98" s="502"/>
      <c r="E98" s="502"/>
      <c r="F98" s="502"/>
      <c r="G98" s="502"/>
      <c r="H98" s="502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503" t="str">
        <f>authorName</f>
        <v>Мая Иванова</v>
      </c>
      <c r="C100" s="503"/>
      <c r="D100" s="503"/>
      <c r="E100" s="503"/>
      <c r="F100" s="503"/>
      <c r="G100" s="503"/>
      <c r="H100" s="503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504" t="s">
        <v>921</v>
      </c>
      <c r="C102" s="504"/>
      <c r="D102" s="504"/>
      <c r="E102" s="504"/>
      <c r="F102" s="504"/>
      <c r="G102" s="504"/>
      <c r="H102" s="504"/>
    </row>
    <row r="103" spans="1:13" ht="21.75" customHeight="1">
      <c r="A103" s="415"/>
      <c r="B103" s="501" t="s">
        <v>291</v>
      </c>
      <c r="C103" s="501"/>
      <c r="D103" s="501"/>
      <c r="E103" s="501"/>
      <c r="M103" s="69"/>
    </row>
    <row r="104" spans="1:13" ht="21.75" customHeight="1">
      <c r="A104" s="415"/>
      <c r="B104" s="501" t="s">
        <v>291</v>
      </c>
      <c r="C104" s="501"/>
      <c r="D104" s="501"/>
      <c r="E104" s="501"/>
    </row>
    <row r="105" spans="1:13" ht="21.75" customHeight="1">
      <c r="A105" s="415"/>
      <c r="B105" s="501" t="s">
        <v>291</v>
      </c>
      <c r="C105" s="501"/>
      <c r="D105" s="501"/>
      <c r="E105" s="501"/>
      <c r="M105" s="69"/>
    </row>
    <row r="106" spans="1:13" ht="21.75" customHeight="1">
      <c r="A106" s="415"/>
      <c r="B106" s="501" t="s">
        <v>291</v>
      </c>
      <c r="C106" s="501"/>
      <c r="D106" s="501"/>
      <c r="E106" s="501"/>
    </row>
    <row r="107" spans="1:13" ht="21.75" customHeight="1">
      <c r="A107" s="415"/>
      <c r="B107" s="501"/>
      <c r="C107" s="501"/>
      <c r="D107" s="501"/>
      <c r="E107" s="501"/>
      <c r="M107" s="69"/>
    </row>
    <row r="108" spans="1:13" ht="21.75" customHeight="1">
      <c r="A108" s="415"/>
      <c r="B108" s="501"/>
      <c r="C108" s="501"/>
      <c r="D108" s="501"/>
      <c r="E108" s="501"/>
    </row>
    <row r="109" spans="1:13" ht="21.75" customHeight="1">
      <c r="A109" s="415"/>
      <c r="B109" s="501"/>
      <c r="C109" s="501"/>
      <c r="D109" s="501"/>
      <c r="E109" s="501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G16" sqref="G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ОРГТЕХНИКА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118001673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385</v>
      </c>
      <c r="D12" s="222">
        <v>539</v>
      </c>
      <c r="E12" s="105" t="s">
        <v>301</v>
      </c>
      <c r="F12" s="149" t="s">
        <v>302</v>
      </c>
      <c r="G12" s="222">
        <v>356</v>
      </c>
      <c r="H12" s="222">
        <v>640</v>
      </c>
    </row>
    <row r="13" spans="1:9">
      <c r="A13" s="105" t="s">
        <v>303</v>
      </c>
      <c r="B13" s="103" t="s">
        <v>304</v>
      </c>
      <c r="C13" s="222">
        <v>126</v>
      </c>
      <c r="D13" s="222">
        <v>162</v>
      </c>
      <c r="E13" s="105" t="s">
        <v>305</v>
      </c>
      <c r="F13" s="149" t="s">
        <v>306</v>
      </c>
      <c r="G13" s="222"/>
      <c r="H13" s="222"/>
    </row>
    <row r="14" spans="1:9">
      <c r="A14" s="105" t="s">
        <v>307</v>
      </c>
      <c r="B14" s="103" t="s">
        <v>308</v>
      </c>
      <c r="C14" s="222">
        <v>7</v>
      </c>
      <c r="D14" s="222">
        <v>8</v>
      </c>
      <c r="E14" s="105" t="s">
        <v>309</v>
      </c>
      <c r="F14" s="149" t="s">
        <v>310</v>
      </c>
      <c r="G14" s="222">
        <v>21</v>
      </c>
      <c r="H14" s="222">
        <v>40</v>
      </c>
    </row>
    <row r="15" spans="1:9">
      <c r="A15" s="105" t="s">
        <v>311</v>
      </c>
      <c r="B15" s="103" t="s">
        <v>312</v>
      </c>
      <c r="C15" s="222">
        <v>461</v>
      </c>
      <c r="D15" s="222">
        <v>467</v>
      </c>
      <c r="E15" s="105" t="s">
        <v>95</v>
      </c>
      <c r="F15" s="149" t="s">
        <v>313</v>
      </c>
      <c r="G15" s="222">
        <v>1306</v>
      </c>
      <c r="H15" s="222">
        <v>884</v>
      </c>
    </row>
    <row r="16" spans="1:9">
      <c r="A16" s="105" t="s">
        <v>314</v>
      </c>
      <c r="B16" s="103" t="s">
        <v>315</v>
      </c>
      <c r="C16" s="222">
        <v>71</v>
      </c>
      <c r="D16" s="222">
        <v>78</v>
      </c>
      <c r="E16" s="145" t="s">
        <v>68</v>
      </c>
      <c r="F16" s="171" t="s">
        <v>316</v>
      </c>
      <c r="G16" s="359">
        <f>SUM(G12:G15)</f>
        <v>1683</v>
      </c>
      <c r="H16" s="360">
        <f>SUM(H12:H15)</f>
        <v>1564</v>
      </c>
    </row>
    <row r="17" spans="1:8" ht="31.5">
      <c r="A17" s="105" t="s">
        <v>317</v>
      </c>
      <c r="B17" s="103" t="s">
        <v>318</v>
      </c>
      <c r="C17" s="222">
        <v>42</v>
      </c>
      <c r="D17" s="222">
        <v>45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27</v>
      </c>
      <c r="D18" s="222">
        <v>17</v>
      </c>
      <c r="E18" s="143" t="s">
        <v>321</v>
      </c>
      <c r="F18" s="147" t="s">
        <v>322</v>
      </c>
      <c r="G18" s="368">
        <v>7</v>
      </c>
      <c r="H18" s="369"/>
    </row>
    <row r="19" spans="1:8">
      <c r="A19" s="105" t="s">
        <v>323</v>
      </c>
      <c r="B19" s="103" t="s">
        <v>324</v>
      </c>
      <c r="C19" s="222">
        <v>11</v>
      </c>
      <c r="D19" s="222">
        <v>27</v>
      </c>
      <c r="E19" s="105" t="s">
        <v>325</v>
      </c>
      <c r="F19" s="146" t="s">
        <v>326</v>
      </c>
      <c r="G19" s="222">
        <v>7</v>
      </c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1130</v>
      </c>
      <c r="D22" s="360">
        <f>SUM(D12:D18)+D19</f>
        <v>1343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</v>
      </c>
      <c r="D25" s="222">
        <v>8</v>
      </c>
      <c r="E25" s="105" t="s">
        <v>342</v>
      </c>
      <c r="F25" s="146" t="s">
        <v>343</v>
      </c>
      <c r="G25" s="222">
        <v>23</v>
      </c>
      <c r="H25" s="223">
        <v>14</v>
      </c>
    </row>
    <row r="26" spans="1:8" ht="31.5">
      <c r="A26" s="105" t="s">
        <v>344</v>
      </c>
      <c r="B26" s="146" t="s">
        <v>345</v>
      </c>
      <c r="C26" s="222"/>
      <c r="D26" s="222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27</v>
      </c>
      <c r="D27" s="222">
        <v>19</v>
      </c>
      <c r="E27" s="145" t="s">
        <v>120</v>
      </c>
      <c r="F27" s="147" t="s">
        <v>350</v>
      </c>
      <c r="G27" s="359">
        <f>SUM(G22:G26)</f>
        <v>23</v>
      </c>
      <c r="H27" s="360">
        <f>SUM(H22:H26)</f>
        <v>14</v>
      </c>
    </row>
    <row r="28" spans="1:8">
      <c r="A28" s="105" t="s">
        <v>95</v>
      </c>
      <c r="B28" s="146" t="s">
        <v>351</v>
      </c>
      <c r="C28" s="222">
        <v>5</v>
      </c>
      <c r="D28" s="222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34</v>
      </c>
      <c r="D29" s="360">
        <f>SUM(D25:D28)</f>
        <v>27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1164</v>
      </c>
      <c r="D31" s="161">
        <f>D29+D22</f>
        <v>1370</v>
      </c>
      <c r="E31" s="158" t="s">
        <v>355</v>
      </c>
      <c r="F31" s="173" t="s">
        <v>356</v>
      </c>
      <c r="G31" s="160">
        <f>G16+G18+G27</f>
        <v>1713</v>
      </c>
      <c r="H31" s="161">
        <f>H16+H18+H27</f>
        <v>1578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549</v>
      </c>
      <c r="D33" s="152">
        <f>IF((H31-D31)&gt;0,H31-D31,0)</f>
        <v>208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1164</v>
      </c>
      <c r="D36" s="366">
        <f>D31-D34+D35</f>
        <v>1370</v>
      </c>
      <c r="E36" s="169" t="s">
        <v>371</v>
      </c>
      <c r="F36" s="163" t="s">
        <v>372</v>
      </c>
      <c r="G36" s="174">
        <f>G35-G34+G31</f>
        <v>1713</v>
      </c>
      <c r="H36" s="175">
        <f>H35-H34+H31</f>
        <v>1578</v>
      </c>
    </row>
    <row r="37" spans="1:8">
      <c r="A37" s="168" t="s">
        <v>373</v>
      </c>
      <c r="B37" s="140" t="s">
        <v>374</v>
      </c>
      <c r="C37" s="160">
        <f>IF((G36-C36)&gt;0,G36-C36,0)</f>
        <v>549</v>
      </c>
      <c r="D37" s="161">
        <f>IF((H36-D36)&gt;0,H36-D36,0)</f>
        <v>208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549</v>
      </c>
      <c r="D42" s="152">
        <f>+IF((H36-D36-D38)&gt;0,H36-D36-D38,0)</f>
        <v>208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549</v>
      </c>
      <c r="D44" s="175">
        <f>IF(H42=0,IF(D42-D43&gt;0,D42-D43+H43,0),IF(H42-H43&lt;0,H43-H42+D42,0))</f>
        <v>208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1713</v>
      </c>
      <c r="D45" s="362">
        <f>D36+D38+D42</f>
        <v>1578</v>
      </c>
      <c r="E45" s="177" t="s">
        <v>398</v>
      </c>
      <c r="F45" s="179" t="s">
        <v>399</v>
      </c>
      <c r="G45" s="361">
        <f>G42+G36</f>
        <v>1713</v>
      </c>
      <c r="H45" s="362">
        <f>H42+H36</f>
        <v>1578</v>
      </c>
    </row>
    <row r="46" spans="1:8">
      <c r="B46" s="305"/>
      <c r="C46" s="306"/>
      <c r="D46" s="306"/>
      <c r="E46" s="307"/>
      <c r="G46" s="306"/>
      <c r="H46" s="306"/>
    </row>
    <row r="47" spans="1:8">
      <c r="A47" s="505" t="s">
        <v>400</v>
      </c>
      <c r="B47" s="505"/>
      <c r="C47" s="505"/>
      <c r="D47" s="505"/>
      <c r="E47" s="505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502">
        <f>pdeReportingDate</f>
        <v>45955</v>
      </c>
      <c r="C50" s="502"/>
      <c r="D50" s="502"/>
      <c r="E50" s="502"/>
      <c r="F50" s="502"/>
      <c r="G50" s="502"/>
      <c r="H50" s="502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503" t="str">
        <f>authorName</f>
        <v>Мая Иванова</v>
      </c>
      <c r="C52" s="503"/>
      <c r="D52" s="503"/>
      <c r="E52" s="503"/>
      <c r="F52" s="503"/>
      <c r="G52" s="503"/>
      <c r="H52" s="503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504" t="s">
        <v>921</v>
      </c>
      <c r="C54" s="504"/>
      <c r="D54" s="504"/>
      <c r="E54" s="504"/>
      <c r="F54" s="504"/>
      <c r="G54" s="504"/>
      <c r="H54" s="504"/>
    </row>
    <row r="55" spans="1:13" ht="15.75" customHeight="1">
      <c r="A55" s="415"/>
      <c r="B55" s="501" t="s">
        <v>291</v>
      </c>
      <c r="C55" s="501"/>
      <c r="D55" s="501"/>
      <c r="E55" s="501"/>
      <c r="F55" s="312"/>
      <c r="G55" s="34"/>
      <c r="H55" s="32"/>
    </row>
    <row r="56" spans="1:13" ht="15.75" customHeight="1">
      <c r="A56" s="415"/>
      <c r="B56" s="501" t="s">
        <v>291</v>
      </c>
      <c r="C56" s="501"/>
      <c r="D56" s="501"/>
      <c r="E56" s="501"/>
      <c r="F56" s="312"/>
      <c r="G56" s="34"/>
      <c r="H56" s="32"/>
    </row>
    <row r="57" spans="1:13" ht="15.75" customHeight="1">
      <c r="A57" s="415"/>
      <c r="B57" s="501" t="s">
        <v>291</v>
      </c>
      <c r="C57" s="501"/>
      <c r="D57" s="501"/>
      <c r="E57" s="501"/>
      <c r="F57" s="312"/>
      <c r="G57" s="34"/>
      <c r="H57" s="32"/>
    </row>
    <row r="58" spans="1:13" ht="15.75" customHeight="1">
      <c r="A58" s="415"/>
      <c r="B58" s="501" t="s">
        <v>291</v>
      </c>
      <c r="C58" s="501"/>
      <c r="D58" s="501"/>
      <c r="E58" s="501"/>
      <c r="F58" s="312"/>
      <c r="G58" s="34"/>
      <c r="H58" s="32"/>
    </row>
    <row r="59" spans="1:13">
      <c r="A59" s="415"/>
      <c r="B59" s="501"/>
      <c r="C59" s="501"/>
      <c r="D59" s="501"/>
      <c r="E59" s="501"/>
      <c r="F59" s="312"/>
      <c r="G59" s="34"/>
      <c r="H59" s="32"/>
    </row>
    <row r="60" spans="1:13">
      <c r="A60" s="415"/>
      <c r="B60" s="501"/>
      <c r="C60" s="501"/>
      <c r="D60" s="501"/>
      <c r="E60" s="501"/>
      <c r="F60" s="312"/>
      <c r="G60" s="34"/>
      <c r="H60" s="32"/>
    </row>
    <row r="61" spans="1:13">
      <c r="A61" s="415"/>
      <c r="B61" s="501"/>
      <c r="C61" s="501"/>
      <c r="D61" s="501"/>
      <c r="E61" s="501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2" zoomScaleNormal="100" zoomScaleSheetLayoutView="80" workbookViewId="0">
      <selection activeCell="B37" sqref="B3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2">
      <c r="A1" s="13" t="s">
        <v>401</v>
      </c>
      <c r="B1" s="29"/>
      <c r="C1" s="24"/>
      <c r="D1" s="46"/>
      <c r="E1" s="24"/>
      <c r="F1" s="24"/>
      <c r="G1" s="46"/>
      <c r="H1" s="89"/>
    </row>
    <row r="2" spans="1:12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2">
      <c r="A3" s="91"/>
      <c r="B3" s="29"/>
      <c r="C3" s="24"/>
      <c r="D3" s="24"/>
      <c r="E3" s="24"/>
      <c r="F3" s="11"/>
      <c r="G3" s="11"/>
      <c r="H3" s="11"/>
    </row>
    <row r="4" spans="1:12">
      <c r="A4" s="51" t="str">
        <f>CONCATENATE("на ",UPPER(pdeName))</f>
        <v>на ОРГТЕХНИКА АД</v>
      </c>
      <c r="B4" s="248"/>
      <c r="C4" s="37"/>
      <c r="D4" s="52"/>
      <c r="E4" s="11"/>
    </row>
    <row r="5" spans="1:12">
      <c r="A5" s="51" t="str">
        <f>CONCATENATE("ЕИК по БУЛСТАТ: ", pdeBulstat)</f>
        <v>ЕИК по БУЛСТАТ: 118001673</v>
      </c>
      <c r="B5" s="249"/>
      <c r="C5" s="53"/>
      <c r="D5" s="54"/>
      <c r="E5" s="89"/>
    </row>
    <row r="6" spans="1:12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2" ht="16.5" thickBot="1">
      <c r="A7" s="92"/>
      <c r="B7" s="11"/>
      <c r="C7" s="92"/>
      <c r="D7" s="28" t="s">
        <v>23</v>
      </c>
      <c r="E7" s="93"/>
      <c r="F7" s="89"/>
      <c r="G7" s="89"/>
    </row>
    <row r="8" spans="1:12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2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2">
      <c r="A10" s="194" t="s">
        <v>403</v>
      </c>
      <c r="B10" s="195"/>
      <c r="C10" s="196"/>
      <c r="D10" s="197"/>
      <c r="E10" s="420"/>
    </row>
    <row r="11" spans="1:12">
      <c r="A11" s="184" t="s">
        <v>404</v>
      </c>
      <c r="B11" s="95" t="s">
        <v>405</v>
      </c>
      <c r="C11" s="108">
        <v>291</v>
      </c>
      <c r="D11" s="107">
        <v>114</v>
      </c>
    </row>
    <row r="12" spans="1:12">
      <c r="A12" s="184" t="s">
        <v>406</v>
      </c>
      <c r="B12" s="95" t="s">
        <v>407</v>
      </c>
      <c r="C12" s="108">
        <v>-329</v>
      </c>
      <c r="D12" s="107">
        <v>-131</v>
      </c>
      <c r="E12" s="96"/>
      <c r="F12" s="96"/>
      <c r="G12" s="96"/>
      <c r="H12" s="96"/>
      <c r="I12" s="96"/>
      <c r="J12" s="96"/>
      <c r="K12" s="96"/>
      <c r="L12" s="96"/>
    </row>
    <row r="13" spans="1:12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</row>
    <row r="14" spans="1:12">
      <c r="A14" s="184" t="s">
        <v>410</v>
      </c>
      <c r="B14" s="95" t="s">
        <v>411</v>
      </c>
      <c r="C14" s="108">
        <v>-268</v>
      </c>
      <c r="D14" s="107">
        <v>-122</v>
      </c>
      <c r="E14" s="96"/>
      <c r="F14" s="96"/>
      <c r="G14" s="96"/>
      <c r="H14" s="96"/>
      <c r="I14" s="96"/>
      <c r="J14" s="96"/>
      <c r="K14" s="96"/>
      <c r="L14" s="96"/>
    </row>
    <row r="15" spans="1:12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</row>
    <row r="16" spans="1:12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</row>
    <row r="19" spans="1:13">
      <c r="A19" s="184" t="s">
        <v>420</v>
      </c>
      <c r="B19" s="95" t="s">
        <v>421</v>
      </c>
      <c r="C19" s="108">
        <v>-1</v>
      </c>
      <c r="D19" s="107">
        <v>-1</v>
      </c>
      <c r="E19" s="96"/>
      <c r="F19" s="96"/>
      <c r="G19" s="96"/>
      <c r="H19" s="96"/>
      <c r="I19" s="96"/>
      <c r="J19" s="96"/>
      <c r="K19" s="96"/>
      <c r="L19" s="96"/>
    </row>
    <row r="20" spans="1:13">
      <c r="A20" s="184" t="s">
        <v>422</v>
      </c>
      <c r="B20" s="95" t="s">
        <v>423</v>
      </c>
      <c r="C20" s="108">
        <v>-1</v>
      </c>
      <c r="D20" s="107"/>
      <c r="E20" s="96"/>
      <c r="F20" s="96"/>
      <c r="G20" s="96"/>
      <c r="H20" s="96"/>
      <c r="I20" s="96"/>
      <c r="J20" s="96"/>
      <c r="K20" s="96"/>
      <c r="L20" s="96"/>
    </row>
    <row r="21" spans="1:13" ht="16.5" thickBot="1">
      <c r="A21" s="198" t="s">
        <v>424</v>
      </c>
      <c r="B21" s="199" t="s">
        <v>425</v>
      </c>
      <c r="C21" s="382">
        <f>SUM(C11:C20)</f>
        <v>-308</v>
      </c>
      <c r="D21" s="383">
        <f>SUM(D11:D20)</f>
        <v>-140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707</v>
      </c>
      <c r="D24" s="107">
        <v>89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>
        <v>-1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707</v>
      </c>
      <c r="D33" s="383">
        <f>SUM(D23:D32)</f>
        <v>88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108</v>
      </c>
      <c r="D37" s="107">
        <v>70</v>
      </c>
    </row>
    <row r="38" spans="1:13">
      <c r="A38" s="184" t="s">
        <v>455</v>
      </c>
      <c r="B38" s="95" t="s">
        <v>456</v>
      </c>
      <c r="C38" s="108">
        <v>-120</v>
      </c>
      <c r="D38" s="107">
        <v>-6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-2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-2</v>
      </c>
      <c r="D42" s="107">
        <v>-1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-16</v>
      </c>
      <c r="D43" s="385">
        <f>SUM(D35:D42)</f>
        <v>63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383</v>
      </c>
      <c r="D44" s="213">
        <f>D43+D33+D21</f>
        <v>11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</v>
      </c>
      <c r="D45" s="215">
        <v>2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384</v>
      </c>
      <c r="D46" s="217">
        <f>D45+D44</f>
        <v>13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506" t="s">
        <v>478</v>
      </c>
      <c r="B51" s="506"/>
      <c r="C51" s="506"/>
      <c r="D51" s="506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502">
        <f>pdeReportingDate</f>
        <v>45955</v>
      </c>
      <c r="C54" s="502"/>
      <c r="D54" s="502"/>
      <c r="E54" s="502"/>
      <c r="F54" s="416"/>
      <c r="G54" s="416"/>
      <c r="H54" s="416"/>
      <c r="M54" s="69"/>
    </row>
    <row r="55" spans="1:13" s="32" customFormat="1">
      <c r="A55" s="413"/>
      <c r="B55" s="502"/>
      <c r="C55" s="502"/>
      <c r="D55" s="502"/>
      <c r="E55" s="502"/>
      <c r="F55" s="38"/>
      <c r="G55" s="38"/>
      <c r="H55" s="38"/>
      <c r="M55" s="69"/>
    </row>
    <row r="56" spans="1:13" s="32" customFormat="1">
      <c r="A56" s="414" t="s">
        <v>290</v>
      </c>
      <c r="B56" s="503" t="str">
        <f>authorName</f>
        <v>Мая Иванова</v>
      </c>
      <c r="C56" s="503"/>
      <c r="D56" s="503"/>
      <c r="E56" s="503"/>
      <c r="F56" s="54"/>
      <c r="G56" s="54"/>
      <c r="H56" s="54"/>
    </row>
    <row r="57" spans="1:13" s="32" customFormat="1">
      <c r="A57" s="414"/>
      <c r="B57" s="503"/>
      <c r="C57" s="503"/>
      <c r="D57" s="503"/>
      <c r="E57" s="503"/>
      <c r="F57" s="54"/>
      <c r="G57" s="54"/>
      <c r="H57" s="54"/>
    </row>
    <row r="58" spans="1:13" s="32" customFormat="1">
      <c r="A58" s="414" t="s">
        <v>10</v>
      </c>
      <c r="B58" s="503"/>
      <c r="C58" s="503"/>
      <c r="D58" s="503"/>
      <c r="E58" s="503"/>
      <c r="F58" s="54"/>
      <c r="G58" s="54"/>
      <c r="H58" s="54"/>
    </row>
    <row r="59" spans="1:13" s="26" customFormat="1">
      <c r="A59" s="415"/>
      <c r="B59" s="501" t="s">
        <v>919</v>
      </c>
      <c r="C59" s="501"/>
      <c r="D59" s="501"/>
      <c r="E59" s="501"/>
      <c r="F59" s="312"/>
      <c r="G59" s="34"/>
      <c r="H59" s="32"/>
    </row>
    <row r="60" spans="1:13">
      <c r="A60" s="415"/>
      <c r="B60" s="501" t="s">
        <v>291</v>
      </c>
      <c r="C60" s="501"/>
      <c r="D60" s="501"/>
      <c r="E60" s="501"/>
      <c r="F60" s="312"/>
      <c r="G60" s="34"/>
      <c r="H60" s="32"/>
    </row>
    <row r="61" spans="1:13">
      <c r="A61" s="415"/>
      <c r="B61" s="501" t="s">
        <v>291</v>
      </c>
      <c r="C61" s="501"/>
      <c r="D61" s="501"/>
      <c r="E61" s="501"/>
      <c r="F61" s="312"/>
      <c r="G61" s="34"/>
      <c r="H61" s="32"/>
    </row>
    <row r="62" spans="1:13">
      <c r="A62" s="415"/>
      <c r="B62" s="501" t="s">
        <v>291</v>
      </c>
      <c r="C62" s="501"/>
      <c r="D62" s="501"/>
      <c r="E62" s="501"/>
      <c r="F62" s="312"/>
      <c r="G62" s="34"/>
      <c r="H62" s="32"/>
    </row>
    <row r="63" spans="1:13">
      <c r="A63" s="415"/>
      <c r="B63" s="501"/>
      <c r="C63" s="501"/>
      <c r="D63" s="501"/>
      <c r="E63" s="501"/>
      <c r="F63" s="312"/>
      <c r="G63" s="34"/>
      <c r="H63" s="32"/>
    </row>
    <row r="64" spans="1:13">
      <c r="A64" s="415"/>
      <c r="B64" s="501"/>
      <c r="C64" s="501"/>
      <c r="D64" s="501"/>
      <c r="E64" s="501"/>
      <c r="F64" s="312"/>
      <c r="G64" s="34"/>
      <c r="H64" s="32"/>
    </row>
    <row r="65" spans="1:8">
      <c r="A65" s="415"/>
      <c r="B65" s="501"/>
      <c r="C65" s="501"/>
      <c r="D65" s="501"/>
      <c r="E65" s="501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C6" sqref="C6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ОРГТЕХНИКА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118001673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511" t="s">
        <v>481</v>
      </c>
      <c r="B8" s="514" t="s">
        <v>482</v>
      </c>
      <c r="C8" s="507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507" t="s">
        <v>486</v>
      </c>
      <c r="L8" s="507" t="s">
        <v>487</v>
      </c>
      <c r="M8" s="272"/>
      <c r="N8" s="273"/>
    </row>
    <row r="9" spans="1:14" s="274" customFormat="1" ht="31.5">
      <c r="A9" s="512"/>
      <c r="B9" s="515"/>
      <c r="C9" s="508"/>
      <c r="D9" s="510" t="s">
        <v>488</v>
      </c>
      <c r="E9" s="510" t="s">
        <v>489</v>
      </c>
      <c r="F9" s="276" t="s">
        <v>490</v>
      </c>
      <c r="G9" s="276"/>
      <c r="H9" s="276"/>
      <c r="I9" s="517" t="s">
        <v>491</v>
      </c>
      <c r="J9" s="517" t="s">
        <v>492</v>
      </c>
      <c r="K9" s="508"/>
      <c r="L9" s="508"/>
      <c r="M9" s="277" t="s">
        <v>493</v>
      </c>
      <c r="N9" s="273"/>
    </row>
    <row r="10" spans="1:14" s="274" customFormat="1" ht="31.5">
      <c r="A10" s="513"/>
      <c r="B10" s="516"/>
      <c r="C10" s="509"/>
      <c r="D10" s="510"/>
      <c r="E10" s="510"/>
      <c r="F10" s="275" t="s">
        <v>494</v>
      </c>
      <c r="G10" s="275" t="s">
        <v>495</v>
      </c>
      <c r="H10" s="275" t="s">
        <v>496</v>
      </c>
      <c r="I10" s="509"/>
      <c r="J10" s="509"/>
      <c r="K10" s="509"/>
      <c r="L10" s="509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298</v>
      </c>
      <c r="D13" s="319">
        <f>'1-Баланс'!H20</f>
        <v>0</v>
      </c>
      <c r="E13" s="319">
        <f>'1-Баланс'!H21</f>
        <v>180</v>
      </c>
      <c r="F13" s="319">
        <f>'1-Баланс'!H23</f>
        <v>328</v>
      </c>
      <c r="G13" s="319">
        <f>'1-Баланс'!H24</f>
        <v>0</v>
      </c>
      <c r="H13" s="320">
        <v>152</v>
      </c>
      <c r="I13" s="319">
        <f>'1-Баланс'!H29+'1-Баланс'!H32</f>
        <v>46</v>
      </c>
      <c r="J13" s="319">
        <f>'1-Баланс'!H30+'1-Баланс'!H33</f>
        <v>0</v>
      </c>
      <c r="K13" s="320"/>
      <c r="L13" s="319">
        <f>SUM(C13:K13)</f>
        <v>1004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298</v>
      </c>
      <c r="D17" s="319">
        <f t="shared" ref="D17:M17" si="2">D13+D14</f>
        <v>0</v>
      </c>
      <c r="E17" s="319">
        <f t="shared" si="2"/>
        <v>180</v>
      </c>
      <c r="F17" s="319">
        <f t="shared" si="2"/>
        <v>328</v>
      </c>
      <c r="G17" s="319">
        <f t="shared" si="2"/>
        <v>0</v>
      </c>
      <c r="H17" s="319">
        <f t="shared" si="2"/>
        <v>152</v>
      </c>
      <c r="I17" s="319">
        <f t="shared" si="2"/>
        <v>46</v>
      </c>
      <c r="J17" s="319">
        <f t="shared" si="2"/>
        <v>0</v>
      </c>
      <c r="K17" s="319">
        <f t="shared" si="2"/>
        <v>0</v>
      </c>
      <c r="L17" s="319">
        <f t="shared" si="1"/>
        <v>1004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549</v>
      </c>
      <c r="J18" s="319">
        <f>+'1-Баланс'!G33</f>
        <v>0</v>
      </c>
      <c r="K18" s="320"/>
      <c r="L18" s="319">
        <f t="shared" si="1"/>
        <v>549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298</v>
      </c>
      <c r="D31" s="319">
        <f t="shared" ref="D31:M31" si="6">D19+D22+D23+D26+D30+D29+D17+D18</f>
        <v>0</v>
      </c>
      <c r="E31" s="319">
        <f t="shared" si="6"/>
        <v>180</v>
      </c>
      <c r="F31" s="319">
        <f t="shared" si="6"/>
        <v>328</v>
      </c>
      <c r="G31" s="319">
        <f t="shared" si="6"/>
        <v>0</v>
      </c>
      <c r="H31" s="319">
        <f t="shared" si="6"/>
        <v>152</v>
      </c>
      <c r="I31" s="319">
        <f t="shared" si="6"/>
        <v>595</v>
      </c>
      <c r="J31" s="319">
        <f t="shared" si="6"/>
        <v>0</v>
      </c>
      <c r="K31" s="319">
        <f t="shared" si="6"/>
        <v>0</v>
      </c>
      <c r="L31" s="319">
        <f t="shared" si="1"/>
        <v>1553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298</v>
      </c>
      <c r="D34" s="322">
        <f t="shared" si="7"/>
        <v>0</v>
      </c>
      <c r="E34" s="322">
        <f t="shared" si="7"/>
        <v>180</v>
      </c>
      <c r="F34" s="322">
        <f t="shared" si="7"/>
        <v>328</v>
      </c>
      <c r="G34" s="322">
        <f t="shared" si="7"/>
        <v>0</v>
      </c>
      <c r="H34" s="322">
        <f t="shared" si="7"/>
        <v>152</v>
      </c>
      <c r="I34" s="322">
        <f t="shared" si="7"/>
        <v>595</v>
      </c>
      <c r="J34" s="322">
        <f t="shared" si="7"/>
        <v>0</v>
      </c>
      <c r="K34" s="322">
        <f t="shared" si="7"/>
        <v>0</v>
      </c>
      <c r="L34" s="322">
        <f t="shared" si="1"/>
        <v>1553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502">
        <f>pdeReportingDate</f>
        <v>45955</v>
      </c>
      <c r="C38" s="502"/>
      <c r="D38" s="502"/>
      <c r="E38" s="502"/>
      <c r="F38" s="502"/>
      <c r="G38" s="502"/>
      <c r="H38" s="502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503" t="str">
        <f>authorName</f>
        <v>Мая Иванова</v>
      </c>
      <c r="C40" s="503"/>
      <c r="D40" s="503"/>
      <c r="E40" s="503"/>
      <c r="F40" s="503"/>
      <c r="G40" s="503"/>
      <c r="H40" s="503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504"/>
      <c r="C42" s="504"/>
      <c r="D42" s="504"/>
      <c r="E42" s="504"/>
      <c r="F42" s="504"/>
      <c r="G42" s="504"/>
      <c r="H42" s="504"/>
    </row>
    <row r="43" spans="1:13">
      <c r="A43" s="415"/>
      <c r="B43" s="501" t="s">
        <v>919</v>
      </c>
      <c r="C43" s="501"/>
      <c r="D43" s="501"/>
      <c r="E43" s="501"/>
      <c r="F43" s="312"/>
      <c r="G43" s="34"/>
      <c r="H43" s="32"/>
    </row>
    <row r="44" spans="1:13">
      <c r="A44" s="415"/>
      <c r="B44" s="501" t="s">
        <v>291</v>
      </c>
      <c r="C44" s="501"/>
      <c r="D44" s="501"/>
      <c r="E44" s="501"/>
      <c r="F44" s="312"/>
      <c r="G44" s="34"/>
      <c r="H44" s="32"/>
    </row>
    <row r="45" spans="1:13">
      <c r="A45" s="415"/>
      <c r="B45" s="501" t="s">
        <v>291</v>
      </c>
      <c r="C45" s="501"/>
      <c r="D45" s="501"/>
      <c r="E45" s="501"/>
      <c r="F45" s="312"/>
      <c r="G45" s="34"/>
      <c r="H45" s="32"/>
    </row>
    <row r="46" spans="1:13">
      <c r="A46" s="415"/>
      <c r="B46" s="501" t="s">
        <v>291</v>
      </c>
      <c r="C46" s="501"/>
      <c r="D46" s="501"/>
      <c r="E46" s="501"/>
      <c r="F46" s="312"/>
      <c r="G46" s="34"/>
      <c r="H46" s="32"/>
    </row>
    <row r="47" spans="1:13">
      <c r="A47" s="415"/>
      <c r="B47" s="501"/>
      <c r="C47" s="501"/>
      <c r="D47" s="501"/>
      <c r="E47" s="501"/>
      <c r="F47" s="312"/>
      <c r="G47" s="34"/>
      <c r="H47" s="32"/>
    </row>
    <row r="48" spans="1:13">
      <c r="A48" s="415"/>
      <c r="B48" s="501"/>
      <c r="C48" s="501"/>
      <c r="D48" s="501"/>
      <c r="E48" s="501"/>
      <c r="F48" s="312"/>
      <c r="G48" s="34"/>
      <c r="H48" s="32"/>
    </row>
    <row r="49" spans="1:8">
      <c r="A49" s="415"/>
      <c r="B49" s="501"/>
      <c r="C49" s="501"/>
      <c r="D49" s="501"/>
      <c r="E49" s="501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ОРГТЕХНИКА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118001673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502">
        <f>pdeReportingDate</f>
        <v>45955</v>
      </c>
      <c r="C151" s="502"/>
      <c r="D151" s="502"/>
      <c r="E151" s="502"/>
      <c r="F151" s="502"/>
      <c r="G151" s="502"/>
      <c r="H151" s="502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503" t="str">
        <f>authorName</f>
        <v>Мая Иванова</v>
      </c>
      <c r="C153" s="503"/>
      <c r="D153" s="503"/>
      <c r="E153" s="503"/>
      <c r="F153" s="503"/>
      <c r="G153" s="503"/>
      <c r="H153" s="503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504"/>
      <c r="C155" s="504"/>
      <c r="D155" s="504"/>
      <c r="E155" s="504"/>
      <c r="F155" s="504"/>
      <c r="G155" s="504"/>
      <c r="H155" s="504"/>
    </row>
    <row r="156" spans="1:8">
      <c r="A156" s="415"/>
      <c r="B156" s="501" t="s">
        <v>291</v>
      </c>
      <c r="C156" s="501"/>
      <c r="D156" s="501"/>
      <c r="E156" s="501"/>
      <c r="F156" s="312"/>
      <c r="G156" s="34"/>
      <c r="H156" s="32"/>
    </row>
    <row r="157" spans="1:8">
      <c r="A157" s="415"/>
      <c r="B157" s="501" t="s">
        <v>291</v>
      </c>
      <c r="C157" s="501"/>
      <c r="D157" s="501"/>
      <c r="E157" s="501"/>
      <c r="F157" s="312"/>
      <c r="G157" s="34"/>
      <c r="H157" s="32"/>
    </row>
    <row r="158" spans="1:8">
      <c r="A158" s="415"/>
      <c r="B158" s="501" t="s">
        <v>291</v>
      </c>
      <c r="C158" s="501"/>
      <c r="D158" s="501"/>
      <c r="E158" s="501"/>
      <c r="F158" s="312"/>
      <c r="G158" s="34"/>
      <c r="H158" s="32"/>
    </row>
    <row r="159" spans="1:8">
      <c r="A159" s="415"/>
      <c r="B159" s="501" t="s">
        <v>291</v>
      </c>
      <c r="C159" s="501"/>
      <c r="D159" s="501"/>
      <c r="E159" s="501"/>
      <c r="F159" s="312"/>
      <c r="G159" s="34"/>
      <c r="H159" s="32"/>
    </row>
    <row r="160" spans="1:8">
      <c r="A160" s="415"/>
      <c r="B160" s="501"/>
      <c r="C160" s="501"/>
      <c r="D160" s="501"/>
      <c r="E160" s="501"/>
      <c r="F160" s="312"/>
      <c r="G160" s="34"/>
      <c r="H160" s="32"/>
    </row>
    <row r="161" spans="1:8">
      <c r="A161" s="415"/>
      <c r="B161" s="501"/>
      <c r="C161" s="501"/>
      <c r="D161" s="501"/>
      <c r="E161" s="501"/>
      <c r="F161" s="312"/>
      <c r="G161" s="34"/>
      <c r="H161" s="32"/>
    </row>
    <row r="162" spans="1:8">
      <c r="A162" s="415"/>
      <c r="B162" s="501"/>
      <c r="C162" s="501"/>
      <c r="D162" s="501"/>
      <c r="E162" s="501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S57"/>
  <sheetViews>
    <sheetView topLeftCell="A16" workbookViewId="0">
      <selection activeCell="K33" sqref="K33"/>
    </sheetView>
  </sheetViews>
  <sheetFormatPr defaultColWidth="10.7109375" defaultRowHeight="15.75"/>
  <cols>
    <col min="1" max="1" width="4.7109375" style="30" customWidth="1"/>
    <col min="2" max="2" width="55.7109375" style="30" customWidth="1"/>
    <col min="3" max="9" width="10.7109375" style="30"/>
    <col min="10" max="10" width="13.7109375" style="30" customWidth="1"/>
    <col min="11" max="16" width="10.7109375" style="30"/>
    <col min="17" max="18" width="14.7109375" style="30" customWidth="1"/>
    <col min="19" max="16384" width="10.7109375" style="30"/>
  </cols>
  <sheetData>
    <row r="1" spans="1:19">
      <c r="A1" s="13" t="s">
        <v>927</v>
      </c>
      <c r="B1" s="439"/>
      <c r="C1" s="440"/>
      <c r="D1" s="440"/>
      <c r="E1" s="440"/>
      <c r="F1" s="440"/>
      <c r="G1" s="440"/>
      <c r="H1" s="440"/>
      <c r="I1" s="440"/>
      <c r="J1" s="13"/>
      <c r="K1" s="46"/>
      <c r="L1" s="45"/>
      <c r="M1" s="45"/>
    </row>
    <row r="2" spans="1:19">
      <c r="A2" s="50"/>
      <c r="B2" s="439"/>
      <c r="C2" s="440"/>
      <c r="D2" s="440"/>
      <c r="E2" s="440"/>
      <c r="F2" s="440"/>
      <c r="G2" s="440"/>
      <c r="H2" s="440"/>
      <c r="I2" s="440"/>
      <c r="J2" s="13"/>
      <c r="K2" s="45"/>
      <c r="L2" s="45"/>
      <c r="M2" s="45"/>
    </row>
    <row r="3" spans="1:19">
      <c r="A3" s="51" t="str">
        <f>CONCATENATE("на ",UPPER(ДМА))</f>
        <v xml:space="preserve">на </v>
      </c>
      <c r="B3" s="44"/>
      <c r="C3" s="441"/>
      <c r="D3" s="441"/>
      <c r="E3" s="441"/>
      <c r="F3" s="441"/>
      <c r="G3" s="441"/>
      <c r="H3" s="441"/>
      <c r="I3" s="441"/>
      <c r="J3" s="441"/>
      <c r="K3" s="442"/>
      <c r="P3" s="37"/>
      <c r="Q3" s="435"/>
    </row>
    <row r="4" spans="1:19">
      <c r="A4" s="51" t="str">
        <f>CONCATENATE("ЕИК по БУЛСТАТ: ", pdeBulstat)</f>
        <v>ЕИК по БУЛСТАТ: 118001673</v>
      </c>
      <c r="B4" s="79"/>
      <c r="C4" s="79"/>
      <c r="D4" s="79"/>
      <c r="E4" s="79"/>
      <c r="F4" s="79"/>
      <c r="G4" s="79"/>
      <c r="H4" s="79"/>
      <c r="I4" s="79"/>
      <c r="J4" s="79"/>
      <c r="L4" s="32"/>
      <c r="P4" s="53"/>
      <c r="Q4" s="436"/>
      <c r="R4" s="11"/>
    </row>
    <row r="5" spans="1:19">
      <c r="A5" s="51" t="str">
        <f>CONCATENATE("към ",TEXT(endDate,"dd.mm.yyyy")," г.")</f>
        <v>към 30.09.2025 г.</v>
      </c>
      <c r="B5" s="13"/>
      <c r="C5" s="23"/>
      <c r="D5" s="23"/>
      <c r="E5" s="23"/>
      <c r="F5" s="23"/>
      <c r="G5" s="441"/>
      <c r="H5" s="441"/>
      <c r="I5" s="441"/>
      <c r="J5" s="50"/>
      <c r="L5" s="443"/>
      <c r="P5" s="53"/>
      <c r="Q5" s="437"/>
      <c r="R5" s="34"/>
    </row>
    <row r="6" spans="1:19" ht="16.5" thickBot="1">
      <c r="A6" s="444"/>
      <c r="B6" s="444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P6" s="443"/>
      <c r="Q6" s="445"/>
      <c r="R6" s="28" t="s">
        <v>23</v>
      </c>
    </row>
    <row r="7" spans="1:19" s="81" customFormat="1" ht="31.5">
      <c r="A7" s="518" t="s">
        <v>481</v>
      </c>
      <c r="B7" s="519"/>
      <c r="C7" s="522" t="s">
        <v>25</v>
      </c>
      <c r="D7" s="446" t="s">
        <v>928</v>
      </c>
      <c r="E7" s="446"/>
      <c r="F7" s="446"/>
      <c r="G7" s="446"/>
      <c r="H7" s="446" t="s">
        <v>929</v>
      </c>
      <c r="I7" s="446"/>
      <c r="J7" s="524" t="s">
        <v>930</v>
      </c>
      <c r="K7" s="446" t="s">
        <v>931</v>
      </c>
      <c r="L7" s="446"/>
      <c r="M7" s="446"/>
      <c r="N7" s="446"/>
      <c r="O7" s="446" t="s">
        <v>929</v>
      </c>
      <c r="P7" s="446"/>
      <c r="Q7" s="524" t="s">
        <v>932</v>
      </c>
      <c r="R7" s="526" t="s">
        <v>933</v>
      </c>
    </row>
    <row r="8" spans="1:19" s="81" customFormat="1" ht="66.75" customHeight="1">
      <c r="A8" s="520"/>
      <c r="B8" s="521"/>
      <c r="C8" s="523"/>
      <c r="D8" s="447" t="s">
        <v>934</v>
      </c>
      <c r="E8" s="447" t="s">
        <v>935</v>
      </c>
      <c r="F8" s="447" t="s">
        <v>936</v>
      </c>
      <c r="G8" s="447" t="s">
        <v>937</v>
      </c>
      <c r="H8" s="447" t="s">
        <v>938</v>
      </c>
      <c r="I8" s="447" t="s">
        <v>939</v>
      </c>
      <c r="J8" s="525"/>
      <c r="K8" s="447" t="s">
        <v>934</v>
      </c>
      <c r="L8" s="447" t="s">
        <v>940</v>
      </c>
      <c r="M8" s="447" t="s">
        <v>941</v>
      </c>
      <c r="N8" s="447" t="s">
        <v>942</v>
      </c>
      <c r="O8" s="447" t="s">
        <v>938</v>
      </c>
      <c r="P8" s="447" t="s">
        <v>939</v>
      </c>
      <c r="Q8" s="525"/>
      <c r="R8" s="527"/>
    </row>
    <row r="9" spans="1:19" s="81" customFormat="1" ht="16.5" thickBot="1">
      <c r="A9" s="448" t="s">
        <v>943</v>
      </c>
      <c r="B9" s="449"/>
      <c r="C9" s="450" t="s">
        <v>32</v>
      </c>
      <c r="D9" s="451">
        <v>1</v>
      </c>
      <c r="E9" s="451">
        <v>2</v>
      </c>
      <c r="F9" s="451">
        <v>3</v>
      </c>
      <c r="G9" s="451">
        <v>4</v>
      </c>
      <c r="H9" s="451">
        <v>5</v>
      </c>
      <c r="I9" s="451">
        <v>6</v>
      </c>
      <c r="J9" s="451">
        <v>7</v>
      </c>
      <c r="K9" s="451">
        <v>8</v>
      </c>
      <c r="L9" s="451">
        <v>9</v>
      </c>
      <c r="M9" s="451">
        <v>10</v>
      </c>
      <c r="N9" s="451">
        <v>11</v>
      </c>
      <c r="O9" s="451">
        <v>12</v>
      </c>
      <c r="P9" s="451">
        <v>13</v>
      </c>
      <c r="Q9" s="451">
        <v>14</v>
      </c>
      <c r="R9" s="452">
        <v>15</v>
      </c>
      <c r="S9" s="420"/>
    </row>
    <row r="10" spans="1:19">
      <c r="A10" s="453" t="s">
        <v>944</v>
      </c>
      <c r="B10" s="454" t="s">
        <v>570</v>
      </c>
      <c r="C10" s="455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7"/>
    </row>
    <row r="11" spans="1:19">
      <c r="A11" s="458" t="s">
        <v>945</v>
      </c>
      <c r="B11" s="459" t="s">
        <v>571</v>
      </c>
      <c r="C11" s="460" t="s">
        <v>572</v>
      </c>
      <c r="D11" s="461">
        <v>486</v>
      </c>
      <c r="E11" s="461"/>
      <c r="F11" s="461">
        <v>8</v>
      </c>
      <c r="G11" s="462">
        <f>D11+E11-F11</f>
        <v>478</v>
      </c>
      <c r="H11" s="461"/>
      <c r="I11" s="461"/>
      <c r="J11" s="462">
        <f>G11+H11-I11</f>
        <v>478</v>
      </c>
      <c r="K11" s="461"/>
      <c r="L11" s="461"/>
      <c r="M11" s="461"/>
      <c r="N11" s="462">
        <f>K11+L11-M11</f>
        <v>0</v>
      </c>
      <c r="O11" s="461"/>
      <c r="P11" s="461"/>
      <c r="Q11" s="462">
        <f t="shared" ref="Q11:Q28" si="0">N11+O11-P11</f>
        <v>0</v>
      </c>
      <c r="R11" s="463">
        <f t="shared" ref="R11:R28" si="1">J11-Q11</f>
        <v>478</v>
      </c>
    </row>
    <row r="12" spans="1:19">
      <c r="A12" s="458" t="s">
        <v>946</v>
      </c>
      <c r="B12" s="459" t="s">
        <v>573</v>
      </c>
      <c r="C12" s="460" t="s">
        <v>574</v>
      </c>
      <c r="D12" s="461">
        <v>1561</v>
      </c>
      <c r="E12" s="461"/>
      <c r="F12" s="461"/>
      <c r="G12" s="462">
        <f t="shared" ref="G12:G42" si="2">D12+E12-F12</f>
        <v>1561</v>
      </c>
      <c r="H12" s="461"/>
      <c r="I12" s="461"/>
      <c r="J12" s="462">
        <f t="shared" ref="J12:J42" si="3">G12+H12-I12</f>
        <v>1561</v>
      </c>
      <c r="K12" s="461">
        <v>1508</v>
      </c>
      <c r="L12" s="461">
        <v>1</v>
      </c>
      <c r="M12" s="461"/>
      <c r="N12" s="462">
        <f t="shared" ref="N12:N42" si="4">K12+L12-M12</f>
        <v>1509</v>
      </c>
      <c r="O12" s="461"/>
      <c r="P12" s="461"/>
      <c r="Q12" s="462">
        <f t="shared" si="0"/>
        <v>1509</v>
      </c>
      <c r="R12" s="463">
        <f t="shared" si="1"/>
        <v>52</v>
      </c>
    </row>
    <row r="13" spans="1:19">
      <c r="A13" s="458" t="s">
        <v>947</v>
      </c>
      <c r="B13" s="459" t="s">
        <v>575</v>
      </c>
      <c r="C13" s="460" t="s">
        <v>576</v>
      </c>
      <c r="D13" s="461">
        <v>1540</v>
      </c>
      <c r="E13" s="461"/>
      <c r="F13" s="461"/>
      <c r="G13" s="462">
        <f t="shared" si="2"/>
        <v>1540</v>
      </c>
      <c r="H13" s="461"/>
      <c r="I13" s="461"/>
      <c r="J13" s="462">
        <f t="shared" si="3"/>
        <v>1540</v>
      </c>
      <c r="K13" s="461">
        <v>1513</v>
      </c>
      <c r="L13" s="461">
        <v>1</v>
      </c>
      <c r="M13" s="461"/>
      <c r="N13" s="462">
        <f t="shared" si="4"/>
        <v>1514</v>
      </c>
      <c r="O13" s="461"/>
      <c r="P13" s="461"/>
      <c r="Q13" s="462">
        <f t="shared" si="0"/>
        <v>1514</v>
      </c>
      <c r="R13" s="463">
        <f t="shared" si="1"/>
        <v>26</v>
      </c>
    </row>
    <row r="14" spans="1:19">
      <c r="A14" s="458" t="s">
        <v>948</v>
      </c>
      <c r="B14" s="459" t="s">
        <v>577</v>
      </c>
      <c r="C14" s="460" t="s">
        <v>578</v>
      </c>
      <c r="D14" s="461">
        <v>152</v>
      </c>
      <c r="E14" s="461"/>
      <c r="F14" s="461"/>
      <c r="G14" s="462">
        <f t="shared" si="2"/>
        <v>152</v>
      </c>
      <c r="H14" s="461"/>
      <c r="I14" s="461"/>
      <c r="J14" s="462">
        <f t="shared" si="3"/>
        <v>152</v>
      </c>
      <c r="K14" s="461">
        <v>130</v>
      </c>
      <c r="L14" s="461">
        <v>2</v>
      </c>
      <c r="M14" s="461"/>
      <c r="N14" s="462">
        <f t="shared" si="4"/>
        <v>132</v>
      </c>
      <c r="O14" s="461"/>
      <c r="P14" s="461"/>
      <c r="Q14" s="462">
        <f t="shared" si="0"/>
        <v>132</v>
      </c>
      <c r="R14" s="463">
        <f t="shared" si="1"/>
        <v>20</v>
      </c>
    </row>
    <row r="15" spans="1:19">
      <c r="A15" s="458" t="s">
        <v>949</v>
      </c>
      <c r="B15" s="459" t="s">
        <v>579</v>
      </c>
      <c r="C15" s="460" t="s">
        <v>580</v>
      </c>
      <c r="D15" s="461">
        <v>125</v>
      </c>
      <c r="E15" s="461"/>
      <c r="F15" s="461"/>
      <c r="G15" s="462">
        <f t="shared" si="2"/>
        <v>125</v>
      </c>
      <c r="H15" s="461"/>
      <c r="I15" s="461"/>
      <c r="J15" s="462">
        <f t="shared" si="3"/>
        <v>125</v>
      </c>
      <c r="K15" s="461">
        <v>125</v>
      </c>
      <c r="L15" s="461"/>
      <c r="M15" s="461"/>
      <c r="N15" s="462">
        <f t="shared" si="4"/>
        <v>125</v>
      </c>
      <c r="O15" s="461"/>
      <c r="P15" s="461"/>
      <c r="Q15" s="462">
        <f t="shared" si="0"/>
        <v>125</v>
      </c>
      <c r="R15" s="463">
        <f t="shared" si="1"/>
        <v>0</v>
      </c>
    </row>
    <row r="16" spans="1:19">
      <c r="A16" s="464" t="s">
        <v>950</v>
      </c>
      <c r="B16" s="459" t="s">
        <v>581</v>
      </c>
      <c r="C16" s="460" t="s">
        <v>582</v>
      </c>
      <c r="D16" s="461"/>
      <c r="E16" s="461"/>
      <c r="F16" s="461"/>
      <c r="G16" s="462">
        <f t="shared" si="2"/>
        <v>0</v>
      </c>
      <c r="H16" s="461"/>
      <c r="I16" s="461"/>
      <c r="J16" s="462">
        <f t="shared" si="3"/>
        <v>0</v>
      </c>
      <c r="K16" s="461"/>
      <c r="L16" s="461"/>
      <c r="M16" s="461"/>
      <c r="N16" s="462">
        <f t="shared" si="4"/>
        <v>0</v>
      </c>
      <c r="O16" s="461"/>
      <c r="P16" s="461"/>
      <c r="Q16" s="462">
        <f t="shared" si="0"/>
        <v>0</v>
      </c>
      <c r="R16" s="463">
        <f t="shared" si="1"/>
        <v>0</v>
      </c>
    </row>
    <row r="17" spans="1:18" ht="31.5">
      <c r="A17" s="458" t="s">
        <v>951</v>
      </c>
      <c r="B17" s="465" t="s">
        <v>583</v>
      </c>
      <c r="C17" s="466" t="s">
        <v>584</v>
      </c>
      <c r="D17" s="461"/>
      <c r="E17" s="461"/>
      <c r="F17" s="461"/>
      <c r="G17" s="462">
        <f t="shared" si="2"/>
        <v>0</v>
      </c>
      <c r="H17" s="461"/>
      <c r="I17" s="461"/>
      <c r="J17" s="462">
        <f t="shared" si="3"/>
        <v>0</v>
      </c>
      <c r="K17" s="461"/>
      <c r="L17" s="467"/>
      <c r="M17" s="461"/>
      <c r="N17" s="462">
        <f t="shared" si="4"/>
        <v>0</v>
      </c>
      <c r="O17" s="461"/>
      <c r="P17" s="461"/>
      <c r="Q17" s="462">
        <f t="shared" si="0"/>
        <v>0</v>
      </c>
      <c r="R17" s="463">
        <f t="shared" si="1"/>
        <v>0</v>
      </c>
    </row>
    <row r="18" spans="1:18">
      <c r="A18" s="458" t="s">
        <v>952</v>
      </c>
      <c r="B18" s="465" t="s">
        <v>585</v>
      </c>
      <c r="C18" s="460" t="s">
        <v>586</v>
      </c>
      <c r="D18" s="461">
        <v>127</v>
      </c>
      <c r="E18" s="461"/>
      <c r="F18" s="461"/>
      <c r="G18" s="462">
        <f t="shared" si="2"/>
        <v>127</v>
      </c>
      <c r="H18" s="461"/>
      <c r="I18" s="461"/>
      <c r="J18" s="462">
        <f t="shared" si="3"/>
        <v>127</v>
      </c>
      <c r="K18" s="461">
        <v>126</v>
      </c>
      <c r="L18" s="461">
        <v>1</v>
      </c>
      <c r="M18" s="461"/>
      <c r="N18" s="462">
        <f t="shared" si="4"/>
        <v>127</v>
      </c>
      <c r="O18" s="461"/>
      <c r="P18" s="461"/>
      <c r="Q18" s="462">
        <f t="shared" si="0"/>
        <v>127</v>
      </c>
      <c r="R18" s="463">
        <f t="shared" si="1"/>
        <v>0</v>
      </c>
    </row>
    <row r="19" spans="1:18">
      <c r="A19" s="458"/>
      <c r="B19" s="468" t="s">
        <v>550</v>
      </c>
      <c r="C19" s="469" t="s">
        <v>587</v>
      </c>
      <c r="D19" s="470">
        <f>SUM(D11:D18)</f>
        <v>3991</v>
      </c>
      <c r="E19" s="470">
        <f>SUM(E11:E18)</f>
        <v>0</v>
      </c>
      <c r="F19" s="470">
        <f>SUM(F11:F18)</f>
        <v>8</v>
      </c>
      <c r="G19" s="462">
        <f t="shared" si="2"/>
        <v>3983</v>
      </c>
      <c r="H19" s="470">
        <f>SUM(H11:H18)</f>
        <v>0</v>
      </c>
      <c r="I19" s="470">
        <f>SUM(I11:I18)</f>
        <v>0</v>
      </c>
      <c r="J19" s="462">
        <f t="shared" si="3"/>
        <v>3983</v>
      </c>
      <c r="K19" s="470">
        <f>SUM(K11:K18)</f>
        <v>3402</v>
      </c>
      <c r="L19" s="470">
        <f>SUM(L11:L18)</f>
        <v>5</v>
      </c>
      <c r="M19" s="470">
        <f>SUM(M11:M18)</f>
        <v>0</v>
      </c>
      <c r="N19" s="462">
        <f t="shared" si="4"/>
        <v>3407</v>
      </c>
      <c r="O19" s="470">
        <f>SUM(O11:O18)</f>
        <v>0</v>
      </c>
      <c r="P19" s="470">
        <f>SUM(P11:P18)</f>
        <v>0</v>
      </c>
      <c r="Q19" s="462">
        <f t="shared" si="0"/>
        <v>3407</v>
      </c>
      <c r="R19" s="463">
        <f t="shared" si="1"/>
        <v>576</v>
      </c>
    </row>
    <row r="20" spans="1:18">
      <c r="A20" s="471" t="s">
        <v>953</v>
      </c>
      <c r="B20" s="472" t="s">
        <v>588</v>
      </c>
      <c r="C20" s="469" t="s">
        <v>589</v>
      </c>
      <c r="D20" s="461"/>
      <c r="E20" s="461"/>
      <c r="F20" s="461"/>
      <c r="G20" s="462">
        <f t="shared" si="2"/>
        <v>0</v>
      </c>
      <c r="H20" s="461"/>
      <c r="I20" s="461"/>
      <c r="J20" s="462">
        <f t="shared" si="3"/>
        <v>0</v>
      </c>
      <c r="K20" s="461"/>
      <c r="L20" s="461"/>
      <c r="M20" s="461"/>
      <c r="N20" s="462">
        <f t="shared" si="4"/>
        <v>0</v>
      </c>
      <c r="O20" s="461"/>
      <c r="P20" s="461"/>
      <c r="Q20" s="462">
        <f t="shared" si="0"/>
        <v>0</v>
      </c>
      <c r="R20" s="463">
        <f t="shared" si="1"/>
        <v>0</v>
      </c>
    </row>
    <row r="21" spans="1:18">
      <c r="A21" s="471"/>
      <c r="B21" s="472"/>
      <c r="C21" s="469"/>
      <c r="D21" s="461"/>
      <c r="E21" s="461"/>
      <c r="F21" s="461"/>
      <c r="G21" s="462"/>
      <c r="H21" s="461"/>
      <c r="I21" s="461"/>
      <c r="J21" s="462"/>
      <c r="K21" s="461"/>
      <c r="L21" s="461"/>
      <c r="M21" s="461"/>
      <c r="N21" s="462"/>
      <c r="O21" s="461"/>
      <c r="P21" s="461"/>
      <c r="Q21" s="462"/>
      <c r="R21" s="463"/>
    </row>
    <row r="22" spans="1:18">
      <c r="A22" s="473" t="s">
        <v>954</v>
      </c>
      <c r="B22" s="472" t="s">
        <v>590</v>
      </c>
      <c r="C22" s="469" t="s">
        <v>591</v>
      </c>
      <c r="D22" s="461"/>
      <c r="E22" s="461"/>
      <c r="F22" s="461"/>
      <c r="G22" s="462">
        <f t="shared" si="2"/>
        <v>0</v>
      </c>
      <c r="H22" s="461"/>
      <c r="I22" s="461"/>
      <c r="J22" s="462">
        <f t="shared" si="3"/>
        <v>0</v>
      </c>
      <c r="K22" s="461"/>
      <c r="L22" s="461"/>
      <c r="M22" s="461"/>
      <c r="N22" s="462">
        <f t="shared" si="4"/>
        <v>0</v>
      </c>
      <c r="O22" s="461"/>
      <c r="P22" s="461"/>
      <c r="Q22" s="462">
        <f t="shared" si="0"/>
        <v>0</v>
      </c>
      <c r="R22" s="463">
        <f t="shared" si="1"/>
        <v>0</v>
      </c>
    </row>
    <row r="23" spans="1:18">
      <c r="A23" s="473" t="s">
        <v>955</v>
      </c>
      <c r="B23" s="474" t="s">
        <v>956</v>
      </c>
      <c r="C23" s="460"/>
      <c r="D23" s="475"/>
      <c r="E23" s="475"/>
      <c r="F23" s="475"/>
      <c r="G23" s="462">
        <f t="shared" si="2"/>
        <v>0</v>
      </c>
      <c r="H23" s="475"/>
      <c r="I23" s="475"/>
      <c r="J23" s="462">
        <f t="shared" si="3"/>
        <v>0</v>
      </c>
      <c r="K23" s="475"/>
      <c r="L23" s="475"/>
      <c r="M23" s="475"/>
      <c r="N23" s="462">
        <f t="shared" si="4"/>
        <v>0</v>
      </c>
      <c r="O23" s="475"/>
      <c r="P23" s="475"/>
      <c r="Q23" s="462">
        <f t="shared" si="0"/>
        <v>0</v>
      </c>
      <c r="R23" s="463">
        <f t="shared" si="1"/>
        <v>0</v>
      </c>
    </row>
    <row r="24" spans="1:18">
      <c r="A24" s="458" t="s">
        <v>945</v>
      </c>
      <c r="B24" s="459" t="s">
        <v>592</v>
      </c>
      <c r="C24" s="460" t="s">
        <v>593</v>
      </c>
      <c r="D24" s="461"/>
      <c r="E24" s="461"/>
      <c r="F24" s="461"/>
      <c r="G24" s="462">
        <f t="shared" si="2"/>
        <v>0</v>
      </c>
      <c r="H24" s="461"/>
      <c r="I24" s="461"/>
      <c r="J24" s="462">
        <f t="shared" si="3"/>
        <v>0</v>
      </c>
      <c r="K24" s="461"/>
      <c r="L24" s="461"/>
      <c r="M24" s="461"/>
      <c r="N24" s="462">
        <f t="shared" si="4"/>
        <v>0</v>
      </c>
      <c r="O24" s="461"/>
      <c r="P24" s="461"/>
      <c r="Q24" s="462">
        <f t="shared" si="0"/>
        <v>0</v>
      </c>
      <c r="R24" s="463">
        <f t="shared" si="1"/>
        <v>0</v>
      </c>
    </row>
    <row r="25" spans="1:18">
      <c r="A25" s="458" t="s">
        <v>946</v>
      </c>
      <c r="B25" s="459" t="s">
        <v>594</v>
      </c>
      <c r="C25" s="460" t="s">
        <v>595</v>
      </c>
      <c r="D25" s="461"/>
      <c r="E25" s="461"/>
      <c r="F25" s="461"/>
      <c r="G25" s="462">
        <f t="shared" si="2"/>
        <v>0</v>
      </c>
      <c r="H25" s="461"/>
      <c r="I25" s="461"/>
      <c r="J25" s="462">
        <f t="shared" si="3"/>
        <v>0</v>
      </c>
      <c r="K25" s="461"/>
      <c r="L25" s="461"/>
      <c r="M25" s="461"/>
      <c r="N25" s="462">
        <f t="shared" si="4"/>
        <v>0</v>
      </c>
      <c r="O25" s="461"/>
      <c r="P25" s="461"/>
      <c r="Q25" s="462">
        <f t="shared" si="0"/>
        <v>0</v>
      </c>
      <c r="R25" s="463">
        <f t="shared" si="1"/>
        <v>0</v>
      </c>
    </row>
    <row r="26" spans="1:18">
      <c r="A26" s="476" t="s">
        <v>947</v>
      </c>
      <c r="B26" s="465" t="s">
        <v>596</v>
      </c>
      <c r="C26" s="460" t="s">
        <v>597</v>
      </c>
      <c r="D26" s="461"/>
      <c r="E26" s="461"/>
      <c r="F26" s="461"/>
      <c r="G26" s="462">
        <f t="shared" si="2"/>
        <v>0</v>
      </c>
      <c r="H26" s="461"/>
      <c r="I26" s="461"/>
      <c r="J26" s="462">
        <f t="shared" si="3"/>
        <v>0</v>
      </c>
      <c r="K26" s="461"/>
      <c r="L26" s="461"/>
      <c r="M26" s="461"/>
      <c r="N26" s="462">
        <f t="shared" si="4"/>
        <v>0</v>
      </c>
      <c r="O26" s="461"/>
      <c r="P26" s="461"/>
      <c r="Q26" s="462">
        <f t="shared" si="0"/>
        <v>0</v>
      </c>
      <c r="R26" s="463">
        <f t="shared" si="1"/>
        <v>0</v>
      </c>
    </row>
    <row r="27" spans="1:18">
      <c r="A27" s="458" t="s">
        <v>948</v>
      </c>
      <c r="B27" s="477" t="s">
        <v>585</v>
      </c>
      <c r="C27" s="460" t="s">
        <v>598</v>
      </c>
      <c r="D27" s="461">
        <v>97</v>
      </c>
      <c r="E27" s="461"/>
      <c r="F27" s="461"/>
      <c r="G27" s="462">
        <f t="shared" si="2"/>
        <v>97</v>
      </c>
      <c r="H27" s="461"/>
      <c r="I27" s="461"/>
      <c r="J27" s="462">
        <f t="shared" si="3"/>
        <v>97</v>
      </c>
      <c r="K27" s="461">
        <v>96</v>
      </c>
      <c r="L27" s="461"/>
      <c r="M27" s="461"/>
      <c r="N27" s="462">
        <f t="shared" si="4"/>
        <v>96</v>
      </c>
      <c r="O27" s="461"/>
      <c r="P27" s="461"/>
      <c r="Q27" s="462">
        <f t="shared" si="0"/>
        <v>96</v>
      </c>
      <c r="R27" s="463">
        <f t="shared" si="1"/>
        <v>1</v>
      </c>
    </row>
    <row r="28" spans="1:18">
      <c r="A28" s="458"/>
      <c r="B28" s="468" t="s">
        <v>559</v>
      </c>
      <c r="C28" s="478" t="s">
        <v>599</v>
      </c>
      <c r="D28" s="479">
        <f>SUM(D24:D27)</f>
        <v>97</v>
      </c>
      <c r="E28" s="479">
        <f t="shared" ref="E28:P28" si="5">SUM(E24:E27)</f>
        <v>0</v>
      </c>
      <c r="F28" s="479">
        <f t="shared" si="5"/>
        <v>0</v>
      </c>
      <c r="G28" s="480">
        <f t="shared" si="2"/>
        <v>97</v>
      </c>
      <c r="H28" s="479">
        <f t="shared" si="5"/>
        <v>0</v>
      </c>
      <c r="I28" s="479">
        <f t="shared" si="5"/>
        <v>0</v>
      </c>
      <c r="J28" s="480">
        <f t="shared" si="3"/>
        <v>97</v>
      </c>
      <c r="K28" s="479">
        <f t="shared" si="5"/>
        <v>96</v>
      </c>
      <c r="L28" s="479">
        <f t="shared" si="5"/>
        <v>0</v>
      </c>
      <c r="M28" s="479">
        <f t="shared" si="5"/>
        <v>0</v>
      </c>
      <c r="N28" s="480">
        <f t="shared" si="4"/>
        <v>96</v>
      </c>
      <c r="O28" s="479">
        <f t="shared" si="5"/>
        <v>0</v>
      </c>
      <c r="P28" s="479">
        <f t="shared" si="5"/>
        <v>0</v>
      </c>
      <c r="Q28" s="480">
        <f t="shared" si="0"/>
        <v>96</v>
      </c>
      <c r="R28" s="481">
        <f t="shared" si="1"/>
        <v>1</v>
      </c>
    </row>
    <row r="29" spans="1:18">
      <c r="A29" s="473" t="s">
        <v>957</v>
      </c>
      <c r="B29" s="482" t="s">
        <v>600</v>
      </c>
      <c r="C29" s="483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84"/>
      <c r="Q29" s="484"/>
      <c r="R29" s="485"/>
    </row>
    <row r="30" spans="1:18">
      <c r="A30" s="458" t="s">
        <v>945</v>
      </c>
      <c r="B30" s="486" t="s">
        <v>601</v>
      </c>
      <c r="C30" s="487" t="s">
        <v>602</v>
      </c>
      <c r="D30" s="488">
        <f>SUM(D31:D34)</f>
        <v>0</v>
      </c>
      <c r="E30" s="488">
        <f t="shared" ref="E30:P30" si="6">SUM(E31:E34)</f>
        <v>0</v>
      </c>
      <c r="F30" s="488">
        <f t="shared" si="6"/>
        <v>0</v>
      </c>
      <c r="G30" s="488">
        <f t="shared" si="2"/>
        <v>0</v>
      </c>
      <c r="H30" s="488">
        <f t="shared" si="6"/>
        <v>0</v>
      </c>
      <c r="I30" s="488">
        <f t="shared" si="6"/>
        <v>0</v>
      </c>
      <c r="J30" s="488">
        <f t="shared" si="3"/>
        <v>0</v>
      </c>
      <c r="K30" s="488">
        <f t="shared" si="6"/>
        <v>0</v>
      </c>
      <c r="L30" s="488">
        <f t="shared" si="6"/>
        <v>0</v>
      </c>
      <c r="M30" s="488">
        <f t="shared" si="6"/>
        <v>0</v>
      </c>
      <c r="N30" s="488">
        <f t="shared" si="4"/>
        <v>0</v>
      </c>
      <c r="O30" s="488">
        <f t="shared" si="6"/>
        <v>0</v>
      </c>
      <c r="P30" s="488">
        <f t="shared" si="6"/>
        <v>0</v>
      </c>
      <c r="Q30" s="488">
        <f>N30+O30-P30</f>
        <v>0</v>
      </c>
      <c r="R30" s="489">
        <f>J30-Q30</f>
        <v>0</v>
      </c>
    </row>
    <row r="31" spans="1:18">
      <c r="A31" s="458"/>
      <c r="B31" s="459" t="s">
        <v>124</v>
      </c>
      <c r="C31" s="460" t="s">
        <v>603</v>
      </c>
      <c r="D31" s="461"/>
      <c r="E31" s="461"/>
      <c r="F31" s="461"/>
      <c r="G31" s="462">
        <f t="shared" si="2"/>
        <v>0</v>
      </c>
      <c r="H31" s="461"/>
      <c r="I31" s="461"/>
      <c r="J31" s="462">
        <f t="shared" si="3"/>
        <v>0</v>
      </c>
      <c r="K31" s="461"/>
      <c r="L31" s="461"/>
      <c r="M31" s="461"/>
      <c r="N31" s="462">
        <f t="shared" si="4"/>
        <v>0</v>
      </c>
      <c r="O31" s="461"/>
      <c r="P31" s="461"/>
      <c r="Q31" s="462">
        <f t="shared" ref="Q31:Q42" si="7">N31+O31-P31</f>
        <v>0</v>
      </c>
      <c r="R31" s="463">
        <f t="shared" ref="R31:R42" si="8">J31-Q31</f>
        <v>0</v>
      </c>
    </row>
    <row r="32" spans="1:18">
      <c r="A32" s="458"/>
      <c r="B32" s="459" t="s">
        <v>126</v>
      </c>
      <c r="C32" s="460" t="s">
        <v>604</v>
      </c>
      <c r="D32" s="461"/>
      <c r="E32" s="461"/>
      <c r="F32" s="461"/>
      <c r="G32" s="462">
        <f t="shared" si="2"/>
        <v>0</v>
      </c>
      <c r="H32" s="461"/>
      <c r="I32" s="461"/>
      <c r="J32" s="462">
        <f t="shared" si="3"/>
        <v>0</v>
      </c>
      <c r="K32" s="461"/>
      <c r="L32" s="461"/>
      <c r="M32" s="461"/>
      <c r="N32" s="462">
        <f t="shared" si="4"/>
        <v>0</v>
      </c>
      <c r="O32" s="461"/>
      <c r="P32" s="461"/>
      <c r="Q32" s="462">
        <f t="shared" si="7"/>
        <v>0</v>
      </c>
      <c r="R32" s="463">
        <f t="shared" si="8"/>
        <v>0</v>
      </c>
    </row>
    <row r="33" spans="1:18">
      <c r="A33" s="458"/>
      <c r="B33" s="459" t="s">
        <v>130</v>
      </c>
      <c r="C33" s="460" t="s">
        <v>605</v>
      </c>
      <c r="D33" s="461"/>
      <c r="E33" s="461"/>
      <c r="F33" s="461"/>
      <c r="G33" s="462">
        <f t="shared" si="2"/>
        <v>0</v>
      </c>
      <c r="H33" s="461"/>
      <c r="I33" s="461"/>
      <c r="J33" s="462">
        <f t="shared" si="3"/>
        <v>0</v>
      </c>
      <c r="K33" s="461"/>
      <c r="L33" s="461"/>
      <c r="M33" s="461"/>
      <c r="N33" s="462">
        <f t="shared" si="4"/>
        <v>0</v>
      </c>
      <c r="O33" s="461"/>
      <c r="P33" s="461"/>
      <c r="Q33" s="462">
        <f t="shared" si="7"/>
        <v>0</v>
      </c>
      <c r="R33" s="463">
        <f t="shared" si="8"/>
        <v>0</v>
      </c>
    </row>
    <row r="34" spans="1:18">
      <c r="A34" s="458"/>
      <c r="B34" s="459" t="s">
        <v>132</v>
      </c>
      <c r="C34" s="460" t="s">
        <v>606</v>
      </c>
      <c r="D34" s="461"/>
      <c r="E34" s="461"/>
      <c r="F34" s="461"/>
      <c r="G34" s="462">
        <f t="shared" si="2"/>
        <v>0</v>
      </c>
      <c r="H34" s="461"/>
      <c r="I34" s="461"/>
      <c r="J34" s="462">
        <f t="shared" si="3"/>
        <v>0</v>
      </c>
      <c r="K34" s="461"/>
      <c r="L34" s="461"/>
      <c r="M34" s="461"/>
      <c r="N34" s="462">
        <f t="shared" si="4"/>
        <v>0</v>
      </c>
      <c r="O34" s="461"/>
      <c r="P34" s="461"/>
      <c r="Q34" s="462">
        <f t="shared" si="7"/>
        <v>0</v>
      </c>
      <c r="R34" s="463">
        <f t="shared" si="8"/>
        <v>0</v>
      </c>
    </row>
    <row r="35" spans="1:18">
      <c r="A35" s="458" t="s">
        <v>946</v>
      </c>
      <c r="B35" s="486" t="s">
        <v>607</v>
      </c>
      <c r="C35" s="460" t="s">
        <v>608</v>
      </c>
      <c r="D35" s="462">
        <f>SUM(D36:D39)</f>
        <v>0</v>
      </c>
      <c r="E35" s="462">
        <f t="shared" ref="E35:P35" si="9">SUM(E36:E39)</f>
        <v>0</v>
      </c>
      <c r="F35" s="462">
        <f t="shared" si="9"/>
        <v>0</v>
      </c>
      <c r="G35" s="462">
        <f t="shared" si="2"/>
        <v>0</v>
      </c>
      <c r="H35" s="462">
        <f t="shared" si="9"/>
        <v>0</v>
      </c>
      <c r="I35" s="462">
        <f t="shared" si="9"/>
        <v>0</v>
      </c>
      <c r="J35" s="462">
        <f t="shared" si="3"/>
        <v>0</v>
      </c>
      <c r="K35" s="462">
        <f t="shared" si="9"/>
        <v>0</v>
      </c>
      <c r="L35" s="462">
        <f t="shared" si="9"/>
        <v>0</v>
      </c>
      <c r="M35" s="462">
        <f t="shared" si="9"/>
        <v>0</v>
      </c>
      <c r="N35" s="462">
        <f t="shared" si="4"/>
        <v>0</v>
      </c>
      <c r="O35" s="462">
        <f t="shared" si="9"/>
        <v>0</v>
      </c>
      <c r="P35" s="462">
        <f t="shared" si="9"/>
        <v>0</v>
      </c>
      <c r="Q35" s="462">
        <f t="shared" si="7"/>
        <v>0</v>
      </c>
      <c r="R35" s="463">
        <f t="shared" si="8"/>
        <v>0</v>
      </c>
    </row>
    <row r="36" spans="1:18">
      <c r="A36" s="458"/>
      <c r="B36" s="459" t="s">
        <v>138</v>
      </c>
      <c r="C36" s="460" t="s">
        <v>609</v>
      </c>
      <c r="D36" s="461"/>
      <c r="E36" s="461"/>
      <c r="F36" s="461"/>
      <c r="G36" s="462">
        <f t="shared" si="2"/>
        <v>0</v>
      </c>
      <c r="H36" s="461"/>
      <c r="I36" s="461"/>
      <c r="J36" s="462">
        <f t="shared" si="3"/>
        <v>0</v>
      </c>
      <c r="K36" s="461"/>
      <c r="L36" s="461"/>
      <c r="M36" s="461"/>
      <c r="N36" s="462">
        <f t="shared" si="4"/>
        <v>0</v>
      </c>
      <c r="O36" s="461"/>
      <c r="P36" s="461"/>
      <c r="Q36" s="462">
        <f t="shared" si="7"/>
        <v>0</v>
      </c>
      <c r="R36" s="463">
        <f t="shared" si="8"/>
        <v>0</v>
      </c>
    </row>
    <row r="37" spans="1:18">
      <c r="A37" s="458"/>
      <c r="B37" s="459" t="s">
        <v>610</v>
      </c>
      <c r="C37" s="460" t="s">
        <v>611</v>
      </c>
      <c r="D37" s="461"/>
      <c r="E37" s="461"/>
      <c r="F37" s="461"/>
      <c r="G37" s="462">
        <f t="shared" si="2"/>
        <v>0</v>
      </c>
      <c r="H37" s="461"/>
      <c r="I37" s="461"/>
      <c r="J37" s="462">
        <f t="shared" si="3"/>
        <v>0</v>
      </c>
      <c r="K37" s="461"/>
      <c r="L37" s="461"/>
      <c r="M37" s="461"/>
      <c r="N37" s="462">
        <f t="shared" si="4"/>
        <v>0</v>
      </c>
      <c r="O37" s="461"/>
      <c r="P37" s="461"/>
      <c r="Q37" s="462">
        <f t="shared" si="7"/>
        <v>0</v>
      </c>
      <c r="R37" s="463">
        <f t="shared" si="8"/>
        <v>0</v>
      </c>
    </row>
    <row r="38" spans="1:18">
      <c r="A38" s="458"/>
      <c r="B38" s="459" t="s">
        <v>612</v>
      </c>
      <c r="C38" s="460" t="s">
        <v>613</v>
      </c>
      <c r="D38" s="461"/>
      <c r="E38" s="461"/>
      <c r="F38" s="461"/>
      <c r="G38" s="462">
        <f t="shared" si="2"/>
        <v>0</v>
      </c>
      <c r="H38" s="461"/>
      <c r="I38" s="461"/>
      <c r="J38" s="462">
        <f t="shared" si="3"/>
        <v>0</v>
      </c>
      <c r="K38" s="461"/>
      <c r="L38" s="461"/>
      <c r="M38" s="461"/>
      <c r="N38" s="462">
        <f t="shared" si="4"/>
        <v>0</v>
      </c>
      <c r="O38" s="461"/>
      <c r="P38" s="461"/>
      <c r="Q38" s="462">
        <f t="shared" si="7"/>
        <v>0</v>
      </c>
      <c r="R38" s="463">
        <f t="shared" si="8"/>
        <v>0</v>
      </c>
    </row>
    <row r="39" spans="1:18">
      <c r="A39" s="458"/>
      <c r="B39" s="459" t="s">
        <v>614</v>
      </c>
      <c r="C39" s="460" t="s">
        <v>615</v>
      </c>
      <c r="D39" s="461"/>
      <c r="E39" s="461"/>
      <c r="F39" s="461"/>
      <c r="G39" s="462">
        <f t="shared" si="2"/>
        <v>0</v>
      </c>
      <c r="H39" s="461"/>
      <c r="I39" s="461"/>
      <c r="J39" s="462">
        <f t="shared" si="3"/>
        <v>0</v>
      </c>
      <c r="K39" s="461"/>
      <c r="L39" s="461"/>
      <c r="M39" s="461"/>
      <c r="N39" s="462">
        <f t="shared" si="4"/>
        <v>0</v>
      </c>
      <c r="O39" s="461"/>
      <c r="P39" s="461"/>
      <c r="Q39" s="462">
        <f t="shared" si="7"/>
        <v>0</v>
      </c>
      <c r="R39" s="463">
        <f t="shared" si="8"/>
        <v>0</v>
      </c>
    </row>
    <row r="40" spans="1:18">
      <c r="A40" s="458" t="s">
        <v>947</v>
      </c>
      <c r="B40" s="459" t="s">
        <v>585</v>
      </c>
      <c r="C40" s="460" t="s">
        <v>616</v>
      </c>
      <c r="D40" s="461"/>
      <c r="E40" s="461"/>
      <c r="F40" s="461"/>
      <c r="G40" s="462">
        <f t="shared" si="2"/>
        <v>0</v>
      </c>
      <c r="H40" s="461"/>
      <c r="I40" s="461"/>
      <c r="J40" s="462">
        <f t="shared" si="3"/>
        <v>0</v>
      </c>
      <c r="K40" s="461"/>
      <c r="L40" s="461"/>
      <c r="M40" s="461"/>
      <c r="N40" s="462">
        <f t="shared" si="4"/>
        <v>0</v>
      </c>
      <c r="O40" s="461"/>
      <c r="P40" s="461"/>
      <c r="Q40" s="462">
        <f t="shared" si="7"/>
        <v>0</v>
      </c>
      <c r="R40" s="463">
        <f t="shared" si="8"/>
        <v>0</v>
      </c>
    </row>
    <row r="41" spans="1:18">
      <c r="A41" s="458"/>
      <c r="B41" s="468" t="s">
        <v>958</v>
      </c>
      <c r="C41" s="469" t="s">
        <v>617</v>
      </c>
      <c r="D41" s="470">
        <f>D30+D35+D40</f>
        <v>0</v>
      </c>
      <c r="E41" s="470">
        <f t="shared" ref="E41:P41" si="10">E30+E35+E40</f>
        <v>0</v>
      </c>
      <c r="F41" s="470">
        <f t="shared" si="10"/>
        <v>0</v>
      </c>
      <c r="G41" s="462">
        <f t="shared" si="2"/>
        <v>0</v>
      </c>
      <c r="H41" s="470">
        <f t="shared" si="10"/>
        <v>0</v>
      </c>
      <c r="I41" s="470">
        <f t="shared" si="10"/>
        <v>0</v>
      </c>
      <c r="J41" s="462">
        <f t="shared" si="3"/>
        <v>0</v>
      </c>
      <c r="K41" s="470">
        <f t="shared" si="10"/>
        <v>0</v>
      </c>
      <c r="L41" s="470">
        <f t="shared" si="10"/>
        <v>0</v>
      </c>
      <c r="M41" s="470">
        <f t="shared" si="10"/>
        <v>0</v>
      </c>
      <c r="N41" s="462">
        <f t="shared" si="4"/>
        <v>0</v>
      </c>
      <c r="O41" s="470">
        <f t="shared" si="10"/>
        <v>0</v>
      </c>
      <c r="P41" s="470">
        <f t="shared" si="10"/>
        <v>0</v>
      </c>
      <c r="Q41" s="462">
        <f t="shared" si="7"/>
        <v>0</v>
      </c>
      <c r="R41" s="463">
        <f t="shared" si="8"/>
        <v>0</v>
      </c>
    </row>
    <row r="42" spans="1:18">
      <c r="A42" s="471" t="s">
        <v>959</v>
      </c>
      <c r="B42" s="490" t="s">
        <v>618</v>
      </c>
      <c r="C42" s="469" t="s">
        <v>619</v>
      </c>
      <c r="D42" s="461"/>
      <c r="E42" s="461"/>
      <c r="F42" s="461"/>
      <c r="G42" s="462">
        <f t="shared" si="2"/>
        <v>0</v>
      </c>
      <c r="H42" s="461"/>
      <c r="I42" s="461"/>
      <c r="J42" s="462">
        <f t="shared" si="3"/>
        <v>0</v>
      </c>
      <c r="K42" s="461"/>
      <c r="L42" s="461"/>
      <c r="M42" s="461"/>
      <c r="N42" s="462">
        <f t="shared" si="4"/>
        <v>0</v>
      </c>
      <c r="O42" s="461"/>
      <c r="P42" s="461"/>
      <c r="Q42" s="462">
        <f t="shared" si="7"/>
        <v>0</v>
      </c>
      <c r="R42" s="463">
        <f t="shared" si="8"/>
        <v>0</v>
      </c>
    </row>
    <row r="43" spans="1:18" ht="16.5" thickBot="1">
      <c r="A43" s="491"/>
      <c r="B43" s="492" t="s">
        <v>620</v>
      </c>
      <c r="C43" s="493" t="s">
        <v>621</v>
      </c>
      <c r="D43" s="494">
        <f>D19+D20+D22+D28+D41+D42</f>
        <v>4088</v>
      </c>
      <c r="E43" s="494">
        <f>E19+E20+E22+E28+E41+E42</f>
        <v>0</v>
      </c>
      <c r="F43" s="494">
        <f t="shared" ref="F43:R43" si="11">F19+F20+F22+F28+F41+F42</f>
        <v>8</v>
      </c>
      <c r="G43" s="494">
        <f t="shared" si="11"/>
        <v>4080</v>
      </c>
      <c r="H43" s="494">
        <f t="shared" si="11"/>
        <v>0</v>
      </c>
      <c r="I43" s="494">
        <f t="shared" si="11"/>
        <v>0</v>
      </c>
      <c r="J43" s="494">
        <f t="shared" si="11"/>
        <v>4080</v>
      </c>
      <c r="K43" s="494">
        <f t="shared" si="11"/>
        <v>3498</v>
      </c>
      <c r="L43" s="494">
        <f t="shared" si="11"/>
        <v>5</v>
      </c>
      <c r="M43" s="494">
        <f t="shared" si="11"/>
        <v>0</v>
      </c>
      <c r="N43" s="494">
        <f t="shared" si="11"/>
        <v>3503</v>
      </c>
      <c r="O43" s="494">
        <f t="shared" si="11"/>
        <v>0</v>
      </c>
      <c r="P43" s="494">
        <f t="shared" si="11"/>
        <v>0</v>
      </c>
      <c r="Q43" s="494">
        <f t="shared" si="11"/>
        <v>3503</v>
      </c>
      <c r="R43" s="495">
        <f t="shared" si="11"/>
        <v>577</v>
      </c>
    </row>
    <row r="44" spans="1:18">
      <c r="A44" s="496"/>
      <c r="B44" s="496"/>
      <c r="C44" s="496"/>
      <c r="D44" s="497"/>
      <c r="E44" s="497"/>
      <c r="F44" s="497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8"/>
      <c r="R44" s="498"/>
    </row>
    <row r="45" spans="1:18">
      <c r="A45" s="496"/>
      <c r="B45" s="496" t="s">
        <v>960</v>
      </c>
      <c r="C45" s="496"/>
      <c r="D45" s="499"/>
      <c r="E45" s="499"/>
      <c r="F45" s="499"/>
      <c r="G45" s="500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</row>
    <row r="46" spans="1:18">
      <c r="A46" s="496"/>
      <c r="B46" s="413" t="s">
        <v>5</v>
      </c>
      <c r="C46" s="502">
        <f>pdeReportingDate</f>
        <v>45955</v>
      </c>
      <c r="D46" s="502"/>
      <c r="E46" s="502"/>
      <c r="F46" s="502"/>
      <c r="G46" s="502"/>
      <c r="H46" s="502"/>
      <c r="I46" s="502"/>
      <c r="J46" s="500"/>
      <c r="K46" s="500"/>
      <c r="L46" s="500"/>
      <c r="M46" s="500"/>
      <c r="N46" s="500"/>
      <c r="O46" s="500"/>
      <c r="P46" s="500"/>
      <c r="Q46" s="500"/>
      <c r="R46" s="500"/>
    </row>
    <row r="47" spans="1:18">
      <c r="B47" s="413"/>
      <c r="C47" s="435"/>
      <c r="D47" s="435"/>
      <c r="E47" s="435"/>
      <c r="F47" s="435"/>
      <c r="G47" s="435"/>
      <c r="H47" s="435"/>
      <c r="I47" s="435"/>
    </row>
    <row r="48" spans="1:18">
      <c r="B48" s="414" t="s">
        <v>290</v>
      </c>
      <c r="C48" s="503" t="str">
        <f>authorName</f>
        <v>Мая Иванова</v>
      </c>
      <c r="D48" s="503"/>
      <c r="E48" s="503"/>
      <c r="F48" s="503"/>
      <c r="G48" s="503"/>
      <c r="H48" s="503"/>
      <c r="I48" s="503"/>
    </row>
    <row r="49" spans="2:9">
      <c r="B49" s="414"/>
      <c r="C49" s="436"/>
      <c r="D49" s="436"/>
      <c r="E49" s="436"/>
      <c r="F49" s="436"/>
      <c r="G49" s="436"/>
      <c r="H49" s="436"/>
      <c r="I49" s="436"/>
    </row>
    <row r="50" spans="2:9">
      <c r="B50" s="414" t="s">
        <v>10</v>
      </c>
      <c r="C50" s="504"/>
      <c r="D50" s="504"/>
      <c r="E50" s="504"/>
      <c r="F50" s="504"/>
      <c r="G50" s="504"/>
      <c r="H50" s="504"/>
      <c r="I50" s="504"/>
    </row>
    <row r="51" spans="2:9">
      <c r="B51" s="434"/>
      <c r="C51" s="501" t="s">
        <v>291</v>
      </c>
      <c r="D51" s="501"/>
      <c r="E51" s="501"/>
      <c r="F51" s="501"/>
      <c r="G51" s="312"/>
      <c r="H51" s="34"/>
      <c r="I51" s="32"/>
    </row>
    <row r="52" spans="2:9">
      <c r="B52" s="434"/>
      <c r="C52" s="501" t="s">
        <v>291</v>
      </c>
      <c r="D52" s="501"/>
      <c r="E52" s="501"/>
      <c r="F52" s="501"/>
      <c r="G52" s="312"/>
      <c r="H52" s="34"/>
      <c r="I52" s="32"/>
    </row>
    <row r="53" spans="2:9">
      <c r="B53" s="434"/>
      <c r="C53" s="501" t="s">
        <v>291</v>
      </c>
      <c r="D53" s="501"/>
      <c r="E53" s="501"/>
      <c r="F53" s="501"/>
      <c r="G53" s="312"/>
      <c r="H53" s="34"/>
      <c r="I53" s="32"/>
    </row>
    <row r="54" spans="2:9">
      <c r="B54" s="434"/>
      <c r="C54" s="501" t="s">
        <v>291</v>
      </c>
      <c r="D54" s="501"/>
      <c r="E54" s="501"/>
      <c r="F54" s="501"/>
      <c r="G54" s="312"/>
      <c r="H54" s="34"/>
      <c r="I54" s="32"/>
    </row>
    <row r="55" spans="2:9">
      <c r="B55" s="434"/>
      <c r="C55" s="501"/>
      <c r="D55" s="501"/>
      <c r="E55" s="501"/>
      <c r="F55" s="501"/>
      <c r="G55" s="312"/>
      <c r="H55" s="34"/>
      <c r="I55" s="32"/>
    </row>
    <row r="56" spans="2:9">
      <c r="B56" s="434"/>
      <c r="C56" s="501"/>
      <c r="D56" s="501"/>
      <c r="E56" s="501"/>
      <c r="F56" s="501"/>
      <c r="G56" s="312"/>
      <c r="H56" s="34"/>
      <c r="I56" s="32"/>
    </row>
    <row r="57" spans="2:9">
      <c r="B57" s="434"/>
      <c r="C57" s="501"/>
      <c r="D57" s="501"/>
      <c r="E57" s="501"/>
      <c r="F57" s="501"/>
      <c r="G57" s="312"/>
      <c r="H57" s="34"/>
      <c r="I57" s="32"/>
    </row>
  </sheetData>
  <mergeCells count="15">
    <mergeCell ref="C46:I46"/>
    <mergeCell ref="A7:B8"/>
    <mergeCell ref="C7:C8"/>
    <mergeCell ref="J7:J8"/>
    <mergeCell ref="Q7:Q8"/>
    <mergeCell ref="R7:R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ОРГТЕХНИКА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01.07.2025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2504</v>
      </c>
      <c r="D6" s="423">
        <f t="shared" ref="D6:D15" si="0">C6-E6</f>
        <v>0</v>
      </c>
      <c r="E6" s="396">
        <f>'1-Баланс'!G95</f>
        <v>2504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1553</v>
      </c>
      <c r="D7" s="423">
        <f t="shared" si="0"/>
        <v>1255</v>
      </c>
      <c r="E7" s="396">
        <f>'1-Баланс'!G18</f>
        <v>298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549</v>
      </c>
      <c r="D8" s="423">
        <f t="shared" si="0"/>
        <v>0</v>
      </c>
      <c r="E8" s="396">
        <f>ABS('2-Отчет за доходите'!C44)-ABS('2-Отчет за доходите'!G44)</f>
        <v>549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3">
        <f t="shared" si="0"/>
        <v>1</v>
      </c>
      <c r="E9" s="396">
        <f>'3-Отчет за паричния поток'!C45</f>
        <v>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308</v>
      </c>
      <c r="D10" s="423">
        <f t="shared" si="0"/>
        <v>-76</v>
      </c>
      <c r="E10" s="396">
        <f>'3-Отчет за паричния поток'!C46</f>
        <v>384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1553</v>
      </c>
      <c r="D11" s="423">
        <f t="shared" si="0"/>
        <v>0</v>
      </c>
      <c r="E11" s="396">
        <f>'4-Отчет за собствения капитал'!L34</f>
        <v>1553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Начална</vt:lpstr>
      <vt:lpstr>Лист1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Marketing</cp:lastModifiedBy>
  <cp:revision/>
  <cp:lastPrinted>2025-07-28T09:02:56Z</cp:lastPrinted>
  <dcterms:created xsi:type="dcterms:W3CDTF">2006-09-16T00:00:00Z</dcterms:created>
  <dcterms:modified xsi:type="dcterms:W3CDTF">2025-10-29T07:25:13Z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